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-210" windowWidth="9960" windowHeight="10290" tabRatio="419"/>
  </bookViews>
  <sheets>
    <sheet name="Returns" sheetId="1" r:id="rId1"/>
    <sheet name="Value" sheetId="3" r:id="rId2"/>
  </sheets>
  <definedNames>
    <definedName name="_xlnm._FilterDatabase" localSheetId="0" hidden="1">Returns!$C$3:$AX$45</definedName>
    <definedName name="_xlnm._FilterDatabase" localSheetId="1" hidden="1">Value!$B$3:$I$45</definedName>
  </definedNames>
  <calcPr calcId="125725" iterate="1" iterateCount="1"/>
</workbook>
</file>

<file path=xl/calcChain.xml><?xml version="1.0" encoding="utf-8"?>
<calcChain xmlns="http://schemas.openxmlformats.org/spreadsheetml/2006/main">
  <c r="AW32" i="1"/>
  <c r="AT45" l="1"/>
  <c r="AT44"/>
  <c r="AT43"/>
  <c r="AV43" s="1"/>
  <c r="AT42"/>
  <c r="AV42" s="1"/>
  <c r="AT41"/>
  <c r="AT40"/>
  <c r="AT39"/>
  <c r="AV39" s="1"/>
  <c r="AT38"/>
  <c r="AV38" s="1"/>
  <c r="AT37"/>
  <c r="AT36"/>
  <c r="AT35"/>
  <c r="AV35" s="1"/>
  <c r="AT34"/>
  <c r="AV34" s="1"/>
  <c r="AT33"/>
  <c r="AT32"/>
  <c r="AT31"/>
  <c r="AV31" s="1"/>
  <c r="AT30"/>
  <c r="AV30" s="1"/>
  <c r="AT29"/>
  <c r="AT28"/>
  <c r="AT27"/>
  <c r="AV27" s="1"/>
  <c r="AT26"/>
  <c r="AV26" s="1"/>
  <c r="AT25"/>
  <c r="AT24"/>
  <c r="AT23"/>
  <c r="AV23" s="1"/>
  <c r="AT22"/>
  <c r="AV22" s="1"/>
  <c r="AT21"/>
  <c r="AT20"/>
  <c r="AT19"/>
  <c r="AV19" s="1"/>
  <c r="AT18"/>
  <c r="AV18" s="1"/>
  <c r="AT17"/>
  <c r="AT16"/>
  <c r="AT15"/>
  <c r="AV15" s="1"/>
  <c r="AT14"/>
  <c r="AV14" s="1"/>
  <c r="AT13"/>
  <c r="AT12"/>
  <c r="AT11"/>
  <c r="AV11" s="1"/>
  <c r="AT10"/>
  <c r="AV10" s="1"/>
  <c r="AT9"/>
  <c r="AT8"/>
  <c r="AT7"/>
  <c r="AV7" s="1"/>
  <c r="AT6"/>
  <c r="AV6" s="1"/>
  <c r="AT5"/>
  <c r="AT4"/>
  <c r="AS45"/>
  <c r="AS44"/>
  <c r="AS43"/>
  <c r="AS42"/>
  <c r="AS41"/>
  <c r="AS40"/>
  <c r="AS39"/>
  <c r="AS38"/>
  <c r="AS37"/>
  <c r="AS36"/>
  <c r="AS35"/>
  <c r="AS34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S15"/>
  <c r="AS14"/>
  <c r="AS13"/>
  <c r="AS12"/>
  <c r="AS11"/>
  <c r="AS10"/>
  <c r="AS9"/>
  <c r="AS8"/>
  <c r="AS7"/>
  <c r="AS6"/>
  <c r="AS5"/>
  <c r="AS4"/>
  <c r="AV45"/>
  <c r="AV44"/>
  <c r="AV41"/>
  <c r="AV40"/>
  <c r="AV37"/>
  <c r="AV36"/>
  <c r="AV33"/>
  <c r="AV32"/>
  <c r="AV29"/>
  <c r="AV28"/>
  <c r="AV25"/>
  <c r="AV24"/>
  <c r="AV21"/>
  <c r="AV20"/>
  <c r="AV17"/>
  <c r="AV16"/>
  <c r="AV13"/>
  <c r="AV12"/>
  <c r="AV9"/>
  <c r="AV8"/>
  <c r="AV5"/>
  <c r="AV4"/>
  <c r="AU45"/>
  <c r="AU44"/>
  <c r="AU43"/>
  <c r="AU42"/>
  <c r="AU41"/>
  <c r="AU40"/>
  <c r="AU39"/>
  <c r="AU38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AU8"/>
  <c r="AU7"/>
  <c r="AU6"/>
  <c r="AU5"/>
  <c r="AU4"/>
  <c r="AS49"/>
  <c r="AT49" s="1"/>
  <c r="AU48" s="1"/>
  <c r="AX4" l="1"/>
  <c r="AX8"/>
  <c r="AX12"/>
  <c r="AX16"/>
  <c r="AX20"/>
  <c r="AX24"/>
  <c r="AX28"/>
  <c r="AX32"/>
  <c r="AX36"/>
  <c r="AX40"/>
  <c r="AX44"/>
  <c r="AX5"/>
  <c r="AX9"/>
  <c r="AX13"/>
  <c r="AX17"/>
  <c r="AX21"/>
  <c r="AX25"/>
  <c r="AX29"/>
  <c r="AX33"/>
  <c r="AX37"/>
  <c r="AX41"/>
  <c r="AX45"/>
  <c r="AX6"/>
  <c r="AX10"/>
  <c r="AX14"/>
  <c r="AX18"/>
  <c r="AX22"/>
  <c r="AX26"/>
  <c r="AX30"/>
  <c r="AX34"/>
  <c r="AX38"/>
  <c r="AX42"/>
  <c r="AX7"/>
  <c r="AX11"/>
  <c r="AX15"/>
  <c r="AX19"/>
  <c r="AX23"/>
  <c r="AX27"/>
  <c r="AX31"/>
  <c r="AX35"/>
  <c r="AX39"/>
  <c r="AX43"/>
  <c r="AR45"/>
  <c r="AR44"/>
  <c r="AR43"/>
  <c r="AR42"/>
  <c r="AR41"/>
  <c r="AR40"/>
  <c r="AR39"/>
  <c r="AR38"/>
  <c r="AR37"/>
  <c r="AR36"/>
  <c r="AR35"/>
  <c r="AR34"/>
  <c r="AR33"/>
  <c r="AR32"/>
  <c r="AR31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6"/>
  <c r="AR5"/>
  <c r="AQ45"/>
  <c r="AQ44"/>
  <c r="AQ43"/>
  <c r="AQ42"/>
  <c r="AQ41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AQ8"/>
  <c r="AQ7"/>
  <c r="AQ6"/>
  <c r="AQ5"/>
  <c r="AP45"/>
  <c r="AP44"/>
  <c r="AP43"/>
  <c r="AP42"/>
  <c r="AP41"/>
  <c r="AP40"/>
  <c r="AP39"/>
  <c r="AP38"/>
  <c r="AP37"/>
  <c r="AP36"/>
  <c r="AP35"/>
  <c r="AP34"/>
  <c r="AP33"/>
  <c r="AP32"/>
  <c r="AP31"/>
  <c r="AP30"/>
  <c r="AP29"/>
  <c r="AP28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  <c r="AP9"/>
  <c r="AP8"/>
  <c r="AP7"/>
  <c r="AP6"/>
  <c r="AP5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AO6"/>
  <c r="AO5"/>
  <c r="AN45"/>
  <c r="AN44"/>
  <c r="AN43"/>
  <c r="AN42"/>
  <c r="AN41"/>
  <c r="AN40"/>
  <c r="AN39"/>
  <c r="AN38"/>
  <c r="AN37"/>
  <c r="AN36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R4"/>
  <c r="AQ4"/>
  <c r="AP4"/>
  <c r="AO4"/>
  <c r="AN4"/>
  <c r="AN49"/>
  <c r="AO49" s="1"/>
  <c r="AP49" s="1"/>
  <c r="AQ49" s="1"/>
  <c r="AR49" s="1"/>
  <c r="AM45" l="1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M6"/>
  <c r="AM5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J45"/>
  <c r="AJ44"/>
  <c r="AJ43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AJ6"/>
  <c r="AJ5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5"/>
  <c r="AM49"/>
  <c r="AL49"/>
  <c r="AK49"/>
  <c r="AJ49"/>
  <c r="AI49"/>
  <c r="AM4"/>
  <c r="AL4"/>
  <c r="AK4"/>
  <c r="AJ4"/>
  <c r="AI4"/>
  <c r="F49"/>
  <c r="G49" s="1"/>
  <c r="H49" s="1"/>
  <c r="I49" s="1"/>
  <c r="J49" s="1"/>
  <c r="K49" s="1"/>
  <c r="L49" s="1"/>
  <c r="M49" s="1"/>
  <c r="N49" s="1"/>
  <c r="O49" s="1"/>
  <c r="P49" s="1"/>
  <c r="Q49" s="1"/>
  <c r="R49" s="1"/>
  <c r="S49" s="1"/>
  <c r="T49" s="1"/>
  <c r="U49" s="1"/>
  <c r="V49" s="1"/>
  <c r="W49" s="1"/>
  <c r="X49" s="1"/>
  <c r="Y49" s="1"/>
  <c r="Z49" s="1"/>
  <c r="AA49" s="1"/>
  <c r="AB49" s="1"/>
  <c r="AC49" s="1"/>
  <c r="AD49" s="1"/>
  <c r="AE49" s="1"/>
  <c r="AF49" s="1"/>
  <c r="AG49" s="1"/>
  <c r="AH49" s="1"/>
  <c r="E49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AH45" l="1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H6"/>
  <c r="AH5"/>
  <c r="AH4"/>
  <c r="AG45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G6"/>
  <c r="AG5"/>
  <c r="AG4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F4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4"/>
  <c r="AW4"/>
  <c r="AW7"/>
  <c r="AW9"/>
  <c r="AW10"/>
  <c r="AW11"/>
  <c r="AW15"/>
  <c r="AW17"/>
  <c r="AW18"/>
  <c r="AW19"/>
  <c r="AW21"/>
  <c r="AW22"/>
  <c r="AW23"/>
  <c r="AW24"/>
  <c r="AW25"/>
  <c r="AW26"/>
  <c r="AW27"/>
  <c r="AW28"/>
  <c r="AW29"/>
  <c r="AW35"/>
  <c r="AW36"/>
  <c r="AW44"/>
  <c r="AW45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AC45"/>
  <c r="AB45"/>
  <c r="AA45"/>
  <c r="Z45"/>
  <c r="Y45"/>
  <c r="AC44"/>
  <c r="AB44"/>
  <c r="AA44"/>
  <c r="Z44"/>
  <c r="Y44"/>
  <c r="AC43"/>
  <c r="AB43"/>
  <c r="AA43"/>
  <c r="Z43"/>
  <c r="Y43"/>
  <c r="AC42"/>
  <c r="AB42"/>
  <c r="AA42"/>
  <c r="Z42"/>
  <c r="Y42"/>
  <c r="AC41"/>
  <c r="AB41"/>
  <c r="AA41"/>
  <c r="Z41"/>
  <c r="Y41"/>
  <c r="AC40"/>
  <c r="AB40"/>
  <c r="AA40"/>
  <c r="Z40"/>
  <c r="Y40"/>
  <c r="AC39"/>
  <c r="AB39"/>
  <c r="AA39"/>
  <c r="Z39"/>
  <c r="Y39"/>
  <c r="AC38"/>
  <c r="AB38"/>
  <c r="AA38"/>
  <c r="Z38"/>
  <c r="Y38"/>
  <c r="AC37"/>
  <c r="AB37"/>
  <c r="AA37"/>
  <c r="Z37"/>
  <c r="Y37"/>
  <c r="AC36"/>
  <c r="AB36"/>
  <c r="AA36"/>
  <c r="Z36"/>
  <c r="Y36"/>
  <c r="AC35"/>
  <c r="AB35"/>
  <c r="AA35"/>
  <c r="Z35"/>
  <c r="Y35"/>
  <c r="AC34"/>
  <c r="AB34"/>
  <c r="AA34"/>
  <c r="Z34"/>
  <c r="Y34"/>
  <c r="AC33"/>
  <c r="AB33"/>
  <c r="AA33"/>
  <c r="Z33"/>
  <c r="Y33"/>
  <c r="AC32"/>
  <c r="AB32"/>
  <c r="AA32"/>
  <c r="Z32"/>
  <c r="Y32"/>
  <c r="AC31"/>
  <c r="AB31"/>
  <c r="AA31"/>
  <c r="Z31"/>
  <c r="Y31"/>
  <c r="AC30"/>
  <c r="AB30"/>
  <c r="AA30"/>
  <c r="Z30"/>
  <c r="Y30"/>
  <c r="AC29"/>
  <c r="AB29"/>
  <c r="AA29"/>
  <c r="Z29"/>
  <c r="Y29"/>
  <c r="AC28"/>
  <c r="AB28"/>
  <c r="AA28"/>
  <c r="Z28"/>
  <c r="Y28"/>
  <c r="AC27"/>
  <c r="AB27"/>
  <c r="AA27"/>
  <c r="Z27"/>
  <c r="Y27"/>
  <c r="AC26"/>
  <c r="AB26"/>
  <c r="AA26"/>
  <c r="Z26"/>
  <c r="Y26"/>
  <c r="AC25"/>
  <c r="AB25"/>
  <c r="AA25"/>
  <c r="Z25"/>
  <c r="Y25"/>
  <c r="AC24"/>
  <c r="AB24"/>
  <c r="AA24"/>
  <c r="Z24"/>
  <c r="Y24"/>
  <c r="AC23"/>
  <c r="AB23"/>
  <c r="AA23"/>
  <c r="Z23"/>
  <c r="Y23"/>
  <c r="AC22"/>
  <c r="AB22"/>
  <c r="AA22"/>
  <c r="Z22"/>
  <c r="Y22"/>
  <c r="AC21"/>
  <c r="AB21"/>
  <c r="AA21"/>
  <c r="Z21"/>
  <c r="Y21"/>
  <c r="AC20"/>
  <c r="AB20"/>
  <c r="AA20"/>
  <c r="Z20"/>
  <c r="Y20"/>
  <c r="AC19"/>
  <c r="AB19"/>
  <c r="AA19"/>
  <c r="Z19"/>
  <c r="Y19"/>
  <c r="AC18"/>
  <c r="AB18"/>
  <c r="AA18"/>
  <c r="Z18"/>
  <c r="Y18"/>
  <c r="AC17"/>
  <c r="AB17"/>
  <c r="AA17"/>
  <c r="Z17"/>
  <c r="Y17"/>
  <c r="AC16"/>
  <c r="AB16"/>
  <c r="AA16"/>
  <c r="Z16"/>
  <c r="Y16"/>
  <c r="AC15"/>
  <c r="AB15"/>
  <c r="AA15"/>
  <c r="Z15"/>
  <c r="Y15"/>
  <c r="AC14"/>
  <c r="AB14"/>
  <c r="AA14"/>
  <c r="Z14"/>
  <c r="Y14"/>
  <c r="AC13"/>
  <c r="AB13"/>
  <c r="AA13"/>
  <c r="Z13"/>
  <c r="Y13"/>
  <c r="AC12"/>
  <c r="AB12"/>
  <c r="AA12"/>
  <c r="Z12"/>
  <c r="Y12"/>
  <c r="AC11"/>
  <c r="AB11"/>
  <c r="AA11"/>
  <c r="Z11"/>
  <c r="Y11"/>
  <c r="AC10"/>
  <c r="AB10"/>
  <c r="AA10"/>
  <c r="Z10"/>
  <c r="Y10"/>
  <c r="AC9"/>
  <c r="AB9"/>
  <c r="AA9"/>
  <c r="Z9"/>
  <c r="Y9"/>
  <c r="AC8"/>
  <c r="AB8"/>
  <c r="AA8"/>
  <c r="Z8"/>
  <c r="Y8"/>
  <c r="AC7"/>
  <c r="AB7"/>
  <c r="AA7"/>
  <c r="Z7"/>
  <c r="Y7"/>
  <c r="AC6"/>
  <c r="AB6"/>
  <c r="AA6"/>
  <c r="Z6"/>
  <c r="Y6"/>
  <c r="AC5"/>
  <c r="AB5"/>
  <c r="AA5"/>
  <c r="Z5"/>
  <c r="Y5"/>
  <c r="AC4"/>
  <c r="AB4"/>
  <c r="AA4"/>
  <c r="Z4"/>
  <c r="Y4"/>
  <c r="W45"/>
  <c r="V45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5"/>
  <c r="V35"/>
  <c r="W34"/>
  <c r="V34"/>
  <c r="W33"/>
  <c r="V33"/>
  <c r="W32"/>
  <c r="V32"/>
  <c r="W31"/>
  <c r="V31"/>
  <c r="W30"/>
  <c r="V30"/>
  <c r="W29"/>
  <c r="V29"/>
  <c r="W28"/>
  <c r="V28"/>
  <c r="W27"/>
  <c r="V27"/>
  <c r="W26"/>
  <c r="V26"/>
  <c r="W25"/>
  <c r="V25"/>
  <c r="W24"/>
  <c r="V24"/>
  <c r="W23"/>
  <c r="V23"/>
  <c r="W22"/>
  <c r="V22"/>
  <c r="W21"/>
  <c r="V21"/>
  <c r="W20"/>
  <c r="V20"/>
  <c r="W19"/>
  <c r="V19"/>
  <c r="W18"/>
  <c r="V18"/>
  <c r="W17"/>
  <c r="V17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W4"/>
  <c r="V4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X5" l="1"/>
  <c r="X7"/>
  <c r="X9"/>
  <c r="X11"/>
  <c r="X13"/>
  <c r="X15"/>
  <c r="X17"/>
  <c r="X19"/>
  <c r="X21"/>
  <c r="X23"/>
  <c r="X25"/>
  <c r="X27"/>
  <c r="X29"/>
  <c r="X31"/>
  <c r="X33"/>
  <c r="X35"/>
  <c r="X37"/>
  <c r="X39"/>
  <c r="X41"/>
  <c r="X43"/>
  <c r="X45"/>
  <c r="X4"/>
  <c r="X6"/>
  <c r="X8"/>
  <c r="X10"/>
  <c r="X12"/>
  <c r="X14"/>
  <c r="X16"/>
  <c r="X18"/>
  <c r="X20"/>
  <c r="X22"/>
  <c r="X24"/>
  <c r="X26"/>
  <c r="X28"/>
  <c r="X30"/>
  <c r="X32"/>
  <c r="X34"/>
  <c r="X36"/>
  <c r="X38"/>
  <c r="X40"/>
  <c r="X42"/>
  <c r="X44"/>
  <c r="O4"/>
  <c r="P4"/>
  <c r="Q4"/>
  <c r="R4"/>
  <c r="S4"/>
  <c r="O5"/>
  <c r="P5"/>
  <c r="Q5"/>
  <c r="R5"/>
  <c r="S5"/>
  <c r="O6"/>
  <c r="P6"/>
  <c r="Q6"/>
  <c r="R6"/>
  <c r="S6"/>
  <c r="O7"/>
  <c r="P7"/>
  <c r="Q7"/>
  <c r="R7"/>
  <c r="S7"/>
  <c r="O8"/>
  <c r="P8"/>
  <c r="Q8"/>
  <c r="R8"/>
  <c r="S8"/>
  <c r="O9"/>
  <c r="P9"/>
  <c r="Q9"/>
  <c r="R9"/>
  <c r="S9"/>
  <c r="O10"/>
  <c r="P10"/>
  <c r="Q10"/>
  <c r="R10"/>
  <c r="S10"/>
  <c r="O11"/>
  <c r="P11"/>
  <c r="Q11"/>
  <c r="R11"/>
  <c r="S11"/>
  <c r="O12"/>
  <c r="P12"/>
  <c r="Q12"/>
  <c r="R12"/>
  <c r="S12"/>
  <c r="O13"/>
  <c r="P13"/>
  <c r="Q13"/>
  <c r="R13"/>
  <c r="S13"/>
  <c r="O14"/>
  <c r="P14"/>
  <c r="Q14"/>
  <c r="R14"/>
  <c r="S14"/>
  <c r="O15"/>
  <c r="P15"/>
  <c r="Q15"/>
  <c r="R15"/>
  <c r="S15"/>
  <c r="O16"/>
  <c r="P16"/>
  <c r="Q16"/>
  <c r="R16"/>
  <c r="S16"/>
  <c r="O17"/>
  <c r="P17"/>
  <c r="Q17"/>
  <c r="R17"/>
  <c r="S17"/>
  <c r="O18"/>
  <c r="P18"/>
  <c r="Q18"/>
  <c r="R18"/>
  <c r="S18"/>
  <c r="O19"/>
  <c r="P19"/>
  <c r="Q19"/>
  <c r="R19"/>
  <c r="S19"/>
  <c r="O20"/>
  <c r="P20"/>
  <c r="Q20"/>
  <c r="R20"/>
  <c r="S20"/>
  <c r="O21"/>
  <c r="P21"/>
  <c r="Q21"/>
  <c r="R21"/>
  <c r="S21"/>
  <c r="O22"/>
  <c r="P22"/>
  <c r="Q22"/>
  <c r="R22"/>
  <c r="S22"/>
  <c r="O23"/>
  <c r="P23"/>
  <c r="Q23"/>
  <c r="R23"/>
  <c r="S23"/>
  <c r="O24"/>
  <c r="P24"/>
  <c r="Q24"/>
  <c r="R24"/>
  <c r="S24"/>
  <c r="O25"/>
  <c r="P25"/>
  <c r="Q25"/>
  <c r="R25"/>
  <c r="S25"/>
  <c r="O26"/>
  <c r="P26"/>
  <c r="Q26"/>
  <c r="R26"/>
  <c r="S26"/>
  <c r="O27"/>
  <c r="P27"/>
  <c r="Q27"/>
  <c r="R27"/>
  <c r="S27"/>
  <c r="O28"/>
  <c r="P28"/>
  <c r="Q28"/>
  <c r="R28"/>
  <c r="S28"/>
  <c r="O29"/>
  <c r="P29"/>
  <c r="Q29"/>
  <c r="R29"/>
  <c r="S29"/>
  <c r="O30"/>
  <c r="P30"/>
  <c r="Q30"/>
  <c r="R30"/>
  <c r="S30"/>
  <c r="O31"/>
  <c r="P31"/>
  <c r="Q31"/>
  <c r="R31"/>
  <c r="S31"/>
  <c r="O32"/>
  <c r="P32"/>
  <c r="Q32"/>
  <c r="R32"/>
  <c r="S32"/>
  <c r="O33"/>
  <c r="P33"/>
  <c r="Q33"/>
  <c r="R33"/>
  <c r="S33"/>
  <c r="O34"/>
  <c r="P34"/>
  <c r="Q34"/>
  <c r="R34"/>
  <c r="S34"/>
  <c r="O35"/>
  <c r="P35"/>
  <c r="Q35"/>
  <c r="R35"/>
  <c r="S35"/>
  <c r="O36"/>
  <c r="P36"/>
  <c r="Q36"/>
  <c r="R36"/>
  <c r="S36"/>
  <c r="O37"/>
  <c r="P37"/>
  <c r="Q37"/>
  <c r="R37"/>
  <c r="S37"/>
  <c r="O38"/>
  <c r="P38"/>
  <c r="Q38"/>
  <c r="R38"/>
  <c r="S38"/>
  <c r="O39"/>
  <c r="P39"/>
  <c r="Q39"/>
  <c r="R39"/>
  <c r="S39"/>
  <c r="O40"/>
  <c r="P40"/>
  <c r="Q40"/>
  <c r="R40"/>
  <c r="S40"/>
  <c r="O41"/>
  <c r="P41"/>
  <c r="Q41"/>
  <c r="R41"/>
  <c r="S41"/>
  <c r="O42"/>
  <c r="P42"/>
  <c r="Q42"/>
  <c r="R42"/>
  <c r="S42"/>
  <c r="O43"/>
  <c r="P43"/>
  <c r="Q43"/>
  <c r="R43"/>
  <c r="S43"/>
  <c r="O44"/>
  <c r="P44"/>
  <c r="Q44"/>
  <c r="R44"/>
  <c r="S44"/>
  <c r="O45"/>
  <c r="P45"/>
  <c r="Q45"/>
  <c r="R45"/>
  <c r="S45"/>
  <c r="L11" l="1"/>
  <c r="N45"/>
  <c r="M45"/>
  <c r="L45"/>
  <c r="K45"/>
  <c r="J45"/>
  <c r="I45"/>
  <c r="H45"/>
  <c r="G45"/>
  <c r="F45"/>
  <c r="N44"/>
  <c r="M44"/>
  <c r="L44"/>
  <c r="K44"/>
  <c r="J44"/>
  <c r="I44"/>
  <c r="H44"/>
  <c r="G44"/>
  <c r="F44"/>
  <c r="N43"/>
  <c r="M43"/>
  <c r="L43"/>
  <c r="K43"/>
  <c r="J43"/>
  <c r="I43"/>
  <c r="H43"/>
  <c r="G43"/>
  <c r="F43"/>
  <c r="N42"/>
  <c r="M42"/>
  <c r="L42"/>
  <c r="K42"/>
  <c r="J42"/>
  <c r="I42"/>
  <c r="H42"/>
  <c r="G42"/>
  <c r="F42"/>
  <c r="N41"/>
  <c r="M41"/>
  <c r="L41"/>
  <c r="K41"/>
  <c r="J41"/>
  <c r="I41"/>
  <c r="H41"/>
  <c r="G41"/>
  <c r="F41"/>
  <c r="N40"/>
  <c r="M40"/>
  <c r="L40"/>
  <c r="K40"/>
  <c r="J40"/>
  <c r="I40"/>
  <c r="H40"/>
  <c r="G40"/>
  <c r="F40"/>
  <c r="N39"/>
  <c r="M39"/>
  <c r="L39"/>
  <c r="K39"/>
  <c r="J39"/>
  <c r="I39"/>
  <c r="H39"/>
  <c r="G39"/>
  <c r="F39"/>
  <c r="N38"/>
  <c r="M38"/>
  <c r="L38"/>
  <c r="K38"/>
  <c r="J38"/>
  <c r="I38"/>
  <c r="H38"/>
  <c r="G38"/>
  <c r="F38"/>
  <c r="N37"/>
  <c r="M37"/>
  <c r="L37"/>
  <c r="K37"/>
  <c r="J37"/>
  <c r="I37"/>
  <c r="H37"/>
  <c r="G37"/>
  <c r="F37"/>
  <c r="N36"/>
  <c r="M36"/>
  <c r="L36"/>
  <c r="K36"/>
  <c r="J36"/>
  <c r="I36"/>
  <c r="H36"/>
  <c r="G36"/>
  <c r="F36"/>
  <c r="N35"/>
  <c r="M35"/>
  <c r="L35"/>
  <c r="K35"/>
  <c r="J35"/>
  <c r="I35"/>
  <c r="H35"/>
  <c r="G35"/>
  <c r="F35"/>
  <c r="N34"/>
  <c r="M34"/>
  <c r="L34"/>
  <c r="K34"/>
  <c r="J34"/>
  <c r="I34"/>
  <c r="H34"/>
  <c r="G34"/>
  <c r="F34"/>
  <c r="N33"/>
  <c r="M33"/>
  <c r="L33"/>
  <c r="K33"/>
  <c r="J33"/>
  <c r="I33"/>
  <c r="H33"/>
  <c r="G33"/>
  <c r="F33"/>
  <c r="N32"/>
  <c r="M32"/>
  <c r="L32"/>
  <c r="K32"/>
  <c r="J32"/>
  <c r="I32"/>
  <c r="H32"/>
  <c r="G32"/>
  <c r="F32"/>
  <c r="N31"/>
  <c r="M31"/>
  <c r="L31"/>
  <c r="K31"/>
  <c r="J31"/>
  <c r="I31"/>
  <c r="H31"/>
  <c r="G31"/>
  <c r="F31"/>
  <c r="N30"/>
  <c r="M30"/>
  <c r="L30"/>
  <c r="K30"/>
  <c r="J30"/>
  <c r="I30"/>
  <c r="H30"/>
  <c r="G30"/>
  <c r="F30"/>
  <c r="N29"/>
  <c r="M29"/>
  <c r="L29"/>
  <c r="K29"/>
  <c r="J29"/>
  <c r="I29"/>
  <c r="H29"/>
  <c r="G29"/>
  <c r="F29"/>
  <c r="N28"/>
  <c r="M28"/>
  <c r="L28"/>
  <c r="K28"/>
  <c r="J28"/>
  <c r="I28"/>
  <c r="H28"/>
  <c r="G28"/>
  <c r="F28"/>
  <c r="N27"/>
  <c r="M27"/>
  <c r="L27"/>
  <c r="K27"/>
  <c r="J27"/>
  <c r="I27"/>
  <c r="H27"/>
  <c r="G27"/>
  <c r="F27"/>
  <c r="N26"/>
  <c r="M26"/>
  <c r="L26"/>
  <c r="K26"/>
  <c r="J26"/>
  <c r="I26"/>
  <c r="H26"/>
  <c r="G26"/>
  <c r="F26"/>
  <c r="N25"/>
  <c r="M25"/>
  <c r="L25"/>
  <c r="K25"/>
  <c r="J25"/>
  <c r="I25"/>
  <c r="H25"/>
  <c r="G25"/>
  <c r="F25"/>
  <c r="N24"/>
  <c r="M24"/>
  <c r="L24"/>
  <c r="K24"/>
  <c r="J24"/>
  <c r="I24"/>
  <c r="H24"/>
  <c r="G24"/>
  <c r="F24"/>
  <c r="N23"/>
  <c r="M23"/>
  <c r="L23"/>
  <c r="K23"/>
  <c r="J23"/>
  <c r="I23"/>
  <c r="H23"/>
  <c r="G23"/>
  <c r="F23"/>
  <c r="N22"/>
  <c r="M22"/>
  <c r="L22"/>
  <c r="K22"/>
  <c r="J22"/>
  <c r="I22"/>
  <c r="H22"/>
  <c r="G22"/>
  <c r="F22"/>
  <c r="N21"/>
  <c r="M21"/>
  <c r="L21"/>
  <c r="K21"/>
  <c r="J21"/>
  <c r="I21"/>
  <c r="H21"/>
  <c r="G21"/>
  <c r="F21"/>
  <c r="N20"/>
  <c r="M20"/>
  <c r="L20"/>
  <c r="K20"/>
  <c r="J20"/>
  <c r="I20"/>
  <c r="H20"/>
  <c r="G20"/>
  <c r="F20"/>
  <c r="N19"/>
  <c r="M19"/>
  <c r="L19"/>
  <c r="K19"/>
  <c r="J19"/>
  <c r="I19"/>
  <c r="H19"/>
  <c r="G19"/>
  <c r="F19"/>
  <c r="N18"/>
  <c r="M18"/>
  <c r="L18"/>
  <c r="K18"/>
  <c r="J18"/>
  <c r="I18"/>
  <c r="H18"/>
  <c r="G18"/>
  <c r="F18"/>
  <c r="N17"/>
  <c r="M17"/>
  <c r="L17"/>
  <c r="K17"/>
  <c r="J17"/>
  <c r="I17"/>
  <c r="H17"/>
  <c r="G17"/>
  <c r="F17"/>
  <c r="N16"/>
  <c r="M16"/>
  <c r="L16"/>
  <c r="K16"/>
  <c r="J16"/>
  <c r="I16"/>
  <c r="H16"/>
  <c r="G16"/>
  <c r="F16"/>
  <c r="N15"/>
  <c r="M15"/>
  <c r="L15"/>
  <c r="K15"/>
  <c r="J15"/>
  <c r="I15"/>
  <c r="H15"/>
  <c r="G15"/>
  <c r="F15"/>
  <c r="N14"/>
  <c r="M14"/>
  <c r="L14"/>
  <c r="K14"/>
  <c r="J14"/>
  <c r="I14"/>
  <c r="H14"/>
  <c r="G14"/>
  <c r="F14"/>
  <c r="N13"/>
  <c r="M13"/>
  <c r="L13"/>
  <c r="K13"/>
  <c r="J13"/>
  <c r="I13"/>
  <c r="H13"/>
  <c r="G13"/>
  <c r="F13"/>
  <c r="N12"/>
  <c r="M12"/>
  <c r="L12"/>
  <c r="K12"/>
  <c r="J12"/>
  <c r="I12"/>
  <c r="H12"/>
  <c r="G12"/>
  <c r="F12"/>
  <c r="N11"/>
  <c r="M11"/>
  <c r="K11"/>
  <c r="J11"/>
  <c r="I11"/>
  <c r="H11"/>
  <c r="G11"/>
  <c r="F11"/>
  <c r="N10"/>
  <c r="M10"/>
  <c r="L10"/>
  <c r="K10"/>
  <c r="J10"/>
  <c r="I10"/>
  <c r="H10"/>
  <c r="G10"/>
  <c r="F10"/>
  <c r="N9"/>
  <c r="M9"/>
  <c r="L9"/>
  <c r="K9"/>
  <c r="J9"/>
  <c r="I9"/>
  <c r="H9"/>
  <c r="G9"/>
  <c r="F9"/>
  <c r="N8"/>
  <c r="M8"/>
  <c r="L8"/>
  <c r="K8"/>
  <c r="J8"/>
  <c r="I8"/>
  <c r="H8"/>
  <c r="G8"/>
  <c r="F8"/>
  <c r="N7"/>
  <c r="M7"/>
  <c r="L7"/>
  <c r="K7"/>
  <c r="J7"/>
  <c r="I7"/>
  <c r="H7"/>
  <c r="G7"/>
  <c r="F7"/>
  <c r="N6"/>
  <c r="M6"/>
  <c r="L6"/>
  <c r="K6"/>
  <c r="J6"/>
  <c r="I6"/>
  <c r="H6"/>
  <c r="G6"/>
  <c r="F6"/>
  <c r="N5"/>
  <c r="M5"/>
  <c r="L5"/>
  <c r="K5"/>
  <c r="J5"/>
  <c r="I5"/>
  <c r="H5"/>
  <c r="G5"/>
  <c r="F5"/>
  <c r="N4"/>
  <c r="M4"/>
  <c r="L4"/>
  <c r="K4"/>
  <c r="J4"/>
  <c r="I4"/>
  <c r="H4"/>
  <c r="G4"/>
  <c r="F4"/>
  <c r="B15" l="1"/>
  <c r="B14"/>
  <c r="B17"/>
  <c r="B21"/>
  <c r="B43"/>
  <c r="B20"/>
  <c r="B9"/>
  <c r="B28"/>
  <c r="B25"/>
  <c r="B30"/>
  <c r="B39"/>
  <c r="B8"/>
  <c r="B22"/>
  <c r="B42"/>
  <c r="B23"/>
  <c r="B16"/>
  <c r="B10"/>
  <c r="B38"/>
  <c r="B26"/>
  <c r="B37"/>
  <c r="B40"/>
  <c r="B13"/>
  <c r="B4"/>
  <c r="B5"/>
  <c r="B34"/>
  <c r="B6"/>
  <c r="B36"/>
  <c r="B19"/>
  <c r="B7"/>
  <c r="B24"/>
  <c r="B29"/>
  <c r="B27"/>
  <c r="B44"/>
  <c r="B33"/>
  <c r="B41"/>
  <c r="B35"/>
  <c r="B32"/>
  <c r="B12"/>
  <c r="B18"/>
  <c r="B11"/>
  <c r="B31"/>
  <c r="B45"/>
</calcChain>
</file>

<file path=xl/sharedStrings.xml><?xml version="1.0" encoding="utf-8"?>
<sst xmlns="http://schemas.openxmlformats.org/spreadsheetml/2006/main" count="198" uniqueCount="103">
  <si>
    <t>Inês Duarte Silva</t>
  </si>
  <si>
    <t>Tiago Neves Paixão</t>
  </si>
  <si>
    <t>Pedro Almeida e Silva</t>
  </si>
  <si>
    <t>Flávio Vilas-Boas</t>
  </si>
  <si>
    <t>Miguel Melo</t>
  </si>
  <si>
    <t>Bernardo Maltez</t>
  </si>
  <si>
    <t>José Vozone</t>
  </si>
  <si>
    <t>Filipe Brigas</t>
  </si>
  <si>
    <t>André Fernando</t>
  </si>
  <si>
    <t>Daniel Vieira</t>
  </si>
  <si>
    <t>Jorge de Mello</t>
  </si>
  <si>
    <t>John Valente</t>
  </si>
  <si>
    <t>Nome</t>
  </si>
  <si>
    <t>Ricardo Barahona</t>
  </si>
  <si>
    <t>David Antunes</t>
  </si>
  <si>
    <t>Artur Mendes</t>
  </si>
  <si>
    <t>Rafael Barbosa</t>
  </si>
  <si>
    <t>Luís Filipe</t>
  </si>
  <si>
    <t>André Lamego</t>
  </si>
  <si>
    <t>Daniel Belo</t>
  </si>
  <si>
    <t>Sara Maria Pereira</t>
  </si>
  <si>
    <t>Francisco Matos</t>
  </si>
  <si>
    <t>Miguel Pinto dos Santos</t>
  </si>
  <si>
    <t>João Pereira dos Santos</t>
  </si>
  <si>
    <t>Duarte Morais Santos</t>
  </si>
  <si>
    <t>José de Almeida</t>
  </si>
  <si>
    <t>Bernardo Eça</t>
  </si>
  <si>
    <t>Francisco Sepulveda</t>
  </si>
  <si>
    <t>Francisco Cruz</t>
  </si>
  <si>
    <t>João Cruz</t>
  </si>
  <si>
    <t>Ivo Fernandes</t>
  </si>
  <si>
    <t>Inês Serra</t>
  </si>
  <si>
    <t>Henrique Lopes</t>
  </si>
  <si>
    <t>Mariana Costa</t>
  </si>
  <si>
    <t>Vanessa Nave</t>
  </si>
  <si>
    <t>João Barreto</t>
  </si>
  <si>
    <t>Diogo Ferreira</t>
  </si>
  <si>
    <t>António Preto</t>
  </si>
  <si>
    <t>André Bessa</t>
  </si>
  <si>
    <t>Vanessa Covelo</t>
  </si>
  <si>
    <t>Bernardo Ferreira</t>
  </si>
  <si>
    <t>João Ferreira</t>
  </si>
  <si>
    <t>Username</t>
  </si>
  <si>
    <t>HMarquesLopes</t>
  </si>
  <si>
    <t>Bernardoeca</t>
  </si>
  <si>
    <t>amlamego</t>
  </si>
  <si>
    <t>Portfolio Value</t>
  </si>
  <si>
    <t>Registration</t>
  </si>
  <si>
    <t>Zef17</t>
  </si>
  <si>
    <t>SevenBuz</t>
  </si>
  <si>
    <t>nocasds</t>
  </si>
  <si>
    <t>inesserra</t>
  </si>
  <si>
    <t>BullishTrader</t>
  </si>
  <si>
    <t>Dialmedia</t>
  </si>
  <si>
    <t>ivocell</t>
  </si>
  <si>
    <t>MarianaCosta</t>
  </si>
  <si>
    <t>Rafaelrb</t>
  </si>
  <si>
    <t>bernaf89</t>
  </si>
  <si>
    <t>WACC</t>
  </si>
  <si>
    <t>fjacruz</t>
  </si>
  <si>
    <t>franciscom</t>
  </si>
  <si>
    <t>jgacruz</t>
  </si>
  <si>
    <t>JPS</t>
  </si>
  <si>
    <t>miguelps</t>
  </si>
  <si>
    <t>Risklover</t>
  </si>
  <si>
    <t>luisfilipe</t>
  </si>
  <si>
    <t>APreto</t>
  </si>
  <si>
    <t>JohnValente</t>
  </si>
  <si>
    <t>SaraPereira</t>
  </si>
  <si>
    <t>DanielBelo</t>
  </si>
  <si>
    <t>JorgeMello</t>
  </si>
  <si>
    <t>rjd2</t>
  </si>
  <si>
    <t>tnpaixao</t>
  </si>
  <si>
    <t>Filipe13</t>
  </si>
  <si>
    <t>DCF</t>
  </si>
  <si>
    <t>FVB</t>
  </si>
  <si>
    <t>AimarCapital</t>
  </si>
  <si>
    <t>DavidAntunes</t>
  </si>
  <si>
    <t>Tomasg</t>
  </si>
  <si>
    <t>ricardocb</t>
  </si>
  <si>
    <t>zagalo</t>
  </si>
  <si>
    <t>chicosepulveda</t>
  </si>
  <si>
    <t>Duarte</t>
  </si>
  <si>
    <t>DaniVieira</t>
  </si>
  <si>
    <t>Bagera8</t>
  </si>
  <si>
    <t>GSoros</t>
  </si>
  <si>
    <t>Tomás Gorgulho</t>
  </si>
  <si>
    <t>joaocortezferreira</t>
  </si>
  <si>
    <t>Week1</t>
  </si>
  <si>
    <t>Rank</t>
  </si>
  <si>
    <t>Sharpe Ratio</t>
  </si>
  <si>
    <t>rf-EONIA</t>
  </si>
  <si>
    <t>Week2</t>
  </si>
  <si>
    <t>Week3</t>
  </si>
  <si>
    <t>Week4</t>
  </si>
  <si>
    <t>Cum. Return</t>
  </si>
  <si>
    <t>Week5</t>
  </si>
  <si>
    <t>Volatility (ann)</t>
  </si>
  <si>
    <t>Penalty</t>
  </si>
  <si>
    <t>Week6</t>
  </si>
  <si>
    <t>Week7</t>
  </si>
  <si>
    <t>Week8</t>
  </si>
  <si>
    <t>Week9</t>
  </si>
</sst>
</file>

<file path=xl/styles.xml><?xml version="1.0" encoding="utf-8"?>
<styleSheet xmlns="http://schemas.openxmlformats.org/spreadsheetml/2006/main">
  <numFmts count="2">
    <numFmt numFmtId="164" formatCode="0.000%"/>
    <numFmt numFmtId="165" formatCode="0.000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w Cen MT"/>
      <family val="2"/>
    </font>
    <font>
      <sz val="10"/>
      <name val="Tw Cen MT"/>
      <family val="2"/>
    </font>
    <font>
      <b/>
      <sz val="10"/>
      <color theme="1"/>
      <name val="Tw Cen MT"/>
      <family val="2"/>
    </font>
    <font>
      <b/>
      <sz val="10"/>
      <name val="Tw Cen MT"/>
      <family val="2"/>
    </font>
    <font>
      <b/>
      <u/>
      <sz val="10"/>
      <color theme="1"/>
      <name val="Tw Cen MT"/>
      <family val="2"/>
    </font>
    <font>
      <sz val="10"/>
      <color rgb="FF000000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164" fontId="3" fillId="0" borderId="0" xfId="0" applyNumberFormat="1" applyFont="1" applyBorder="1" applyAlignment="1"/>
    <xf numFmtId="4" fontId="3" fillId="0" borderId="0" xfId="0" applyNumberFormat="1" applyFont="1" applyAlignment="1"/>
    <xf numFmtId="1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4" fillId="0" borderId="0" xfId="1" applyNumberFormat="1" applyFont="1" applyBorder="1" applyAlignment="1">
      <alignment horizontal="left"/>
    </xf>
    <xf numFmtId="0" fontId="4" fillId="2" borderId="0" xfId="1" applyNumberFormat="1" applyFont="1" applyFill="1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5" xfId="0" applyNumberFormat="1" applyFont="1" applyBorder="1" applyAlignment="1">
      <alignment horizontal="left"/>
    </xf>
    <xf numFmtId="16" fontId="5" fillId="0" borderId="4" xfId="0" applyNumberFormat="1" applyFont="1" applyBorder="1" applyAlignment="1">
      <alignment horizontal="center"/>
    </xf>
    <xf numFmtId="0" fontId="3" fillId="0" borderId="7" xfId="0" applyFont="1" applyBorder="1" applyAlignment="1"/>
    <xf numFmtId="0" fontId="3" fillId="2" borderId="7" xfId="0" applyFont="1" applyFill="1" applyBorder="1" applyAlignment="1"/>
    <xf numFmtId="0" fontId="3" fillId="0" borderId="0" xfId="0" applyFont="1" applyBorder="1" applyAlignment="1">
      <alignment horizontal="center"/>
    </xf>
    <xf numFmtId="10" fontId="3" fillId="0" borderId="0" xfId="2" applyNumberFormat="1" applyFont="1" applyBorder="1" applyAlignment="1">
      <alignment horizontal="center"/>
    </xf>
    <xf numFmtId="10" fontId="3" fillId="2" borderId="0" xfId="2" applyNumberFormat="1" applyFont="1" applyFill="1" applyBorder="1" applyAlignment="1">
      <alignment horizontal="center"/>
    </xf>
    <xf numFmtId="10" fontId="3" fillId="0" borderId="7" xfId="2" applyNumberFormat="1" applyFont="1" applyBorder="1" applyAlignment="1">
      <alignment horizontal="center"/>
    </xf>
    <xf numFmtId="10" fontId="3" fillId="2" borderId="7" xfId="2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" fontId="5" fillId="0" borderId="12" xfId="0" applyNumberFormat="1" applyFont="1" applyBorder="1" applyAlignment="1">
      <alignment horizontal="center"/>
    </xf>
    <xf numFmtId="10" fontId="3" fillId="0" borderId="11" xfId="2" applyNumberFormat="1" applyFont="1" applyBorder="1" applyAlignment="1">
      <alignment horizontal="center"/>
    </xf>
    <xf numFmtId="10" fontId="3" fillId="2" borderId="11" xfId="2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/>
    <xf numFmtId="0" fontId="4" fillId="0" borderId="3" xfId="1" applyNumberFormat="1" applyFont="1" applyBorder="1" applyAlignment="1">
      <alignment horizontal="left"/>
    </xf>
    <xf numFmtId="10" fontId="3" fillId="0" borderId="9" xfId="2" applyNumberFormat="1" applyFont="1" applyBorder="1" applyAlignment="1">
      <alignment horizontal="center"/>
    </xf>
    <xf numFmtId="10" fontId="3" fillId="0" borderId="12" xfId="2" applyNumberFormat="1" applyFont="1" applyBorder="1" applyAlignment="1">
      <alignment horizontal="center"/>
    </xf>
    <xf numFmtId="10" fontId="3" fillId="0" borderId="3" xfId="2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0" xfId="0" quotePrefix="1" applyFont="1" applyAlignment="1"/>
    <xf numFmtId="4" fontId="3" fillId="0" borderId="17" xfId="0" applyNumberFormat="1" applyFont="1" applyBorder="1" applyAlignment="1">
      <alignment horizontal="center" wrapText="1"/>
    </xf>
    <xf numFmtId="16" fontId="5" fillId="0" borderId="6" xfId="0" applyNumberFormat="1" applyFont="1" applyBorder="1" applyAlignment="1">
      <alignment horizontal="center"/>
    </xf>
    <xf numFmtId="10" fontId="3" fillId="2" borderId="8" xfId="2" applyNumberFormat="1" applyFont="1" applyFill="1" applyBorder="1" applyAlignment="1">
      <alignment horizontal="center"/>
    </xf>
    <xf numFmtId="10" fontId="3" fillId="0" borderId="8" xfId="2" applyNumberFormat="1" applyFont="1" applyBorder="1" applyAlignment="1">
      <alignment horizontal="center"/>
    </xf>
    <xf numFmtId="10" fontId="3" fillId="0" borderId="10" xfId="2" applyNumberFormat="1" applyFont="1" applyBorder="1" applyAlignment="1">
      <alignment horizontal="center"/>
    </xf>
    <xf numFmtId="10" fontId="3" fillId="2" borderId="13" xfId="2" applyNumberFormat="1" applyFont="1" applyFill="1" applyBorder="1" applyAlignment="1">
      <alignment horizontal="center"/>
    </xf>
    <xf numFmtId="10" fontId="3" fillId="2" borderId="14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/>
    <xf numFmtId="165" fontId="3" fillId="0" borderId="4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4" fontId="8" fillId="0" borderId="16" xfId="0" applyNumberFormat="1" applyFont="1" applyBorder="1" applyAlignment="1">
      <alignment horizontal="right" wrapText="1"/>
    </xf>
    <xf numFmtId="4" fontId="3" fillId="0" borderId="18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/>
    <xf numFmtId="0" fontId="3" fillId="3" borderId="11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4" fillId="3" borderId="0" xfId="1" applyNumberFormat="1" applyFont="1" applyFill="1" applyBorder="1" applyAlignment="1">
      <alignment horizontal="left"/>
    </xf>
    <xf numFmtId="10" fontId="3" fillId="3" borderId="7" xfId="2" applyNumberFormat="1" applyFont="1" applyFill="1" applyBorder="1" applyAlignment="1">
      <alignment horizontal="center"/>
    </xf>
    <xf numFmtId="10" fontId="3" fillId="3" borderId="11" xfId="2" applyNumberFormat="1" applyFont="1" applyFill="1" applyBorder="1" applyAlignment="1">
      <alignment horizontal="center"/>
    </xf>
    <xf numFmtId="10" fontId="3" fillId="3" borderId="0" xfId="2" applyNumberFormat="1" applyFont="1" applyFill="1" applyBorder="1" applyAlignment="1">
      <alignment horizontal="center"/>
    </xf>
    <xf numFmtId="10" fontId="3" fillId="3" borderId="8" xfId="2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3</xdr:col>
      <xdr:colOff>600075</xdr:colOff>
      <xdr:row>1</xdr:row>
      <xdr:rowOff>43571</xdr:rowOff>
    </xdr:to>
    <xdr:pic>
      <xdr:nvPicPr>
        <xdr:cNvPr id="2" name="Picture 1" descr="NIC.blac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95250"/>
          <a:ext cx="2257425" cy="643646"/>
        </a:xfrm>
        <a:prstGeom prst="rect">
          <a:avLst/>
        </a:prstGeom>
      </xdr:spPr>
    </xdr:pic>
    <xdr:clientData/>
  </xdr:twoCellAnchor>
  <xdr:twoCellAnchor>
    <xdr:from>
      <xdr:col>11</xdr:col>
      <xdr:colOff>57150</xdr:colOff>
      <xdr:row>0</xdr:row>
      <xdr:rowOff>152400</xdr:rowOff>
    </xdr:from>
    <xdr:to>
      <xdr:col>13</xdr:col>
      <xdr:colOff>676275</xdr:colOff>
      <xdr:row>0</xdr:row>
      <xdr:rowOff>542925</xdr:rowOff>
    </xdr:to>
    <xdr:sp macro="" textlink="">
      <xdr:nvSpPr>
        <xdr:cNvPr id="3" name="TextBox 2"/>
        <xdr:cNvSpPr txBox="1"/>
      </xdr:nvSpPr>
      <xdr:spPr>
        <a:xfrm>
          <a:off x="8134350" y="152400"/>
          <a:ext cx="20859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000" b="1" u="sng">
              <a:latin typeface="Tw Cen MT" pitchFamily="34" charset="0"/>
            </a:rPr>
            <a:t>Penalization for late registrations:</a:t>
          </a:r>
        </a:p>
        <a:p>
          <a:r>
            <a:rPr lang="en-US" sz="1000" b="1" u="none">
              <a:latin typeface="Tw Cen MT" pitchFamily="34" charset="0"/>
            </a:rPr>
            <a:t>25bps</a:t>
          </a:r>
          <a:r>
            <a:rPr lang="en-US" sz="1000" b="1" u="none" baseline="0">
              <a:latin typeface="Tw Cen MT" pitchFamily="34" charset="0"/>
            </a:rPr>
            <a:t>/day on 07-May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47626</xdr:rowOff>
    </xdr:from>
    <xdr:to>
      <xdr:col>2</xdr:col>
      <xdr:colOff>1028700</xdr:colOff>
      <xdr:row>1</xdr:row>
      <xdr:rowOff>81672</xdr:rowOff>
    </xdr:to>
    <xdr:pic>
      <xdr:nvPicPr>
        <xdr:cNvPr id="2" name="Picture 1" descr="NIC.blac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47626"/>
          <a:ext cx="2257425" cy="64364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18</xdr:col>
      <xdr:colOff>200025</xdr:colOff>
      <xdr:row>4</xdr:row>
      <xdr:rowOff>38100</xdr:rowOff>
    </xdr:to>
    <xdr:pic>
      <xdr:nvPicPr>
        <xdr:cNvPr id="3" name="Picture 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38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18</xdr:col>
      <xdr:colOff>200025</xdr:colOff>
      <xdr:row>4</xdr:row>
      <xdr:rowOff>0</xdr:rowOff>
    </xdr:to>
    <xdr:pic>
      <xdr:nvPicPr>
        <xdr:cNvPr id="4" name="Picture 1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600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18</xdr:col>
      <xdr:colOff>200025</xdr:colOff>
      <xdr:row>5</xdr:row>
      <xdr:rowOff>0</xdr:rowOff>
    </xdr:to>
    <xdr:pic>
      <xdr:nvPicPr>
        <xdr:cNvPr id="5" name="Picture 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2954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18</xdr:col>
      <xdr:colOff>200025</xdr:colOff>
      <xdr:row>5</xdr:row>
      <xdr:rowOff>0</xdr:rowOff>
    </xdr:to>
    <xdr:pic>
      <xdr:nvPicPr>
        <xdr:cNvPr id="6" name="Picture 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9906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18</xdr:col>
      <xdr:colOff>200025</xdr:colOff>
      <xdr:row>6</xdr:row>
      <xdr:rowOff>0</xdr:rowOff>
    </xdr:to>
    <xdr:pic>
      <xdr:nvPicPr>
        <xdr:cNvPr id="7" name="Picture 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6858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6</xdr:row>
      <xdr:rowOff>0</xdr:rowOff>
    </xdr:from>
    <xdr:to>
      <xdr:col>18</xdr:col>
      <xdr:colOff>200025</xdr:colOff>
      <xdr:row>7</xdr:row>
      <xdr:rowOff>0</xdr:rowOff>
    </xdr:to>
    <xdr:pic>
      <xdr:nvPicPr>
        <xdr:cNvPr id="8" name="Picture 1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90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18</xdr:col>
      <xdr:colOff>200025</xdr:colOff>
      <xdr:row>8</xdr:row>
      <xdr:rowOff>0</xdr:rowOff>
    </xdr:to>
    <xdr:pic>
      <xdr:nvPicPr>
        <xdr:cNvPr id="9" name="Picture 1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22098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18</xdr:col>
      <xdr:colOff>200025</xdr:colOff>
      <xdr:row>9</xdr:row>
      <xdr:rowOff>0</xdr:rowOff>
    </xdr:to>
    <xdr:pic>
      <xdr:nvPicPr>
        <xdr:cNvPr id="10" name="Picture 1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28194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9</xdr:row>
      <xdr:rowOff>0</xdr:rowOff>
    </xdr:from>
    <xdr:to>
      <xdr:col>18</xdr:col>
      <xdr:colOff>200025</xdr:colOff>
      <xdr:row>10</xdr:row>
      <xdr:rowOff>0</xdr:rowOff>
    </xdr:to>
    <xdr:pic>
      <xdr:nvPicPr>
        <xdr:cNvPr id="11" name="Picture 1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25146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18</xdr:col>
      <xdr:colOff>200025</xdr:colOff>
      <xdr:row>11</xdr:row>
      <xdr:rowOff>0</xdr:rowOff>
    </xdr:to>
    <xdr:pic>
      <xdr:nvPicPr>
        <xdr:cNvPr id="12" name="Picture 2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3124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11</xdr:row>
      <xdr:rowOff>0</xdr:rowOff>
    </xdr:from>
    <xdr:to>
      <xdr:col>18</xdr:col>
      <xdr:colOff>200025</xdr:colOff>
      <xdr:row>12</xdr:row>
      <xdr:rowOff>0</xdr:rowOff>
    </xdr:to>
    <xdr:pic>
      <xdr:nvPicPr>
        <xdr:cNvPr id="13" name="Picture 2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342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18</xdr:col>
      <xdr:colOff>200025</xdr:colOff>
      <xdr:row>13</xdr:row>
      <xdr:rowOff>0</xdr:rowOff>
    </xdr:to>
    <xdr:pic>
      <xdr:nvPicPr>
        <xdr:cNvPr id="14" name="Picture 2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37338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13</xdr:row>
      <xdr:rowOff>0</xdr:rowOff>
    </xdr:from>
    <xdr:to>
      <xdr:col>18</xdr:col>
      <xdr:colOff>200025</xdr:colOff>
      <xdr:row>14</xdr:row>
      <xdr:rowOff>0</xdr:rowOff>
    </xdr:to>
    <xdr:pic>
      <xdr:nvPicPr>
        <xdr:cNvPr id="15" name="Picture 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40386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200025</xdr:colOff>
      <xdr:row>15</xdr:row>
      <xdr:rowOff>0</xdr:rowOff>
    </xdr:to>
    <xdr:pic>
      <xdr:nvPicPr>
        <xdr:cNvPr id="16" name="Picture 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43434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18</xdr:col>
      <xdr:colOff>200025</xdr:colOff>
      <xdr:row>16</xdr:row>
      <xdr:rowOff>0</xdr:rowOff>
    </xdr:to>
    <xdr:pic>
      <xdr:nvPicPr>
        <xdr:cNvPr id="17" name="Picture 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4648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18</xdr:col>
      <xdr:colOff>200025</xdr:colOff>
      <xdr:row>17</xdr:row>
      <xdr:rowOff>0</xdr:rowOff>
    </xdr:to>
    <xdr:pic>
      <xdr:nvPicPr>
        <xdr:cNvPr id="18" name="Picture 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52578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18</xdr:col>
      <xdr:colOff>200025</xdr:colOff>
      <xdr:row>18</xdr:row>
      <xdr:rowOff>0</xdr:rowOff>
    </xdr:to>
    <xdr:pic>
      <xdr:nvPicPr>
        <xdr:cNvPr id="19" name="Picture 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4953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18</xdr:col>
      <xdr:colOff>200025</xdr:colOff>
      <xdr:row>19</xdr:row>
      <xdr:rowOff>0</xdr:rowOff>
    </xdr:to>
    <xdr:pic>
      <xdr:nvPicPr>
        <xdr:cNvPr id="20" name="Picture 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58674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18</xdr:col>
      <xdr:colOff>200025</xdr:colOff>
      <xdr:row>20</xdr:row>
      <xdr:rowOff>0</xdr:rowOff>
    </xdr:to>
    <xdr:pic>
      <xdr:nvPicPr>
        <xdr:cNvPr id="21" name="Picture 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6172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18</xdr:col>
      <xdr:colOff>200025</xdr:colOff>
      <xdr:row>20</xdr:row>
      <xdr:rowOff>0</xdr:rowOff>
    </xdr:to>
    <xdr:pic>
      <xdr:nvPicPr>
        <xdr:cNvPr id="22" name="Picture 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6172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18</xdr:col>
      <xdr:colOff>200025</xdr:colOff>
      <xdr:row>20</xdr:row>
      <xdr:rowOff>0</xdr:rowOff>
    </xdr:to>
    <xdr:pic>
      <xdr:nvPicPr>
        <xdr:cNvPr id="23" name="Picture 4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6172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18</xdr:col>
      <xdr:colOff>200025</xdr:colOff>
      <xdr:row>20</xdr:row>
      <xdr:rowOff>0</xdr:rowOff>
    </xdr:to>
    <xdr:pic>
      <xdr:nvPicPr>
        <xdr:cNvPr id="24" name="Picture 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6172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18</xdr:col>
      <xdr:colOff>200025</xdr:colOff>
      <xdr:row>20</xdr:row>
      <xdr:rowOff>0</xdr:rowOff>
    </xdr:to>
    <xdr:pic>
      <xdr:nvPicPr>
        <xdr:cNvPr id="25" name="Picture 4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6172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18</xdr:col>
      <xdr:colOff>200025</xdr:colOff>
      <xdr:row>21</xdr:row>
      <xdr:rowOff>0</xdr:rowOff>
    </xdr:to>
    <xdr:pic>
      <xdr:nvPicPr>
        <xdr:cNvPr id="26" name="Picture 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55626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21</xdr:row>
      <xdr:rowOff>0</xdr:rowOff>
    </xdr:from>
    <xdr:to>
      <xdr:col>18</xdr:col>
      <xdr:colOff>200025</xdr:colOff>
      <xdr:row>22</xdr:row>
      <xdr:rowOff>0</xdr:rowOff>
    </xdr:to>
    <xdr:pic>
      <xdr:nvPicPr>
        <xdr:cNvPr id="27" name="Picture 5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21</xdr:row>
      <xdr:rowOff>0</xdr:rowOff>
    </xdr:from>
    <xdr:to>
      <xdr:col>18</xdr:col>
      <xdr:colOff>200025</xdr:colOff>
      <xdr:row>22</xdr:row>
      <xdr:rowOff>0</xdr:rowOff>
    </xdr:to>
    <xdr:pic>
      <xdr:nvPicPr>
        <xdr:cNvPr id="28" name="Picture 5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67818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18</xdr:col>
      <xdr:colOff>200025</xdr:colOff>
      <xdr:row>23</xdr:row>
      <xdr:rowOff>0</xdr:rowOff>
    </xdr:to>
    <xdr:pic>
      <xdr:nvPicPr>
        <xdr:cNvPr id="29" name="Picture 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73914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18</xdr:col>
      <xdr:colOff>200025</xdr:colOff>
      <xdr:row>24</xdr:row>
      <xdr:rowOff>0</xdr:rowOff>
    </xdr:to>
    <xdr:pic>
      <xdr:nvPicPr>
        <xdr:cNvPr id="30" name="Picture 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70866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24</xdr:row>
      <xdr:rowOff>0</xdr:rowOff>
    </xdr:from>
    <xdr:to>
      <xdr:col>18</xdr:col>
      <xdr:colOff>200025</xdr:colOff>
      <xdr:row>25</xdr:row>
      <xdr:rowOff>0</xdr:rowOff>
    </xdr:to>
    <xdr:pic>
      <xdr:nvPicPr>
        <xdr:cNvPr id="31" name="Picture 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800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18</xdr:col>
      <xdr:colOff>200025</xdr:colOff>
      <xdr:row>26</xdr:row>
      <xdr:rowOff>0</xdr:rowOff>
    </xdr:to>
    <xdr:pic>
      <xdr:nvPicPr>
        <xdr:cNvPr id="32" name="Picture 6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86106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18</xdr:col>
      <xdr:colOff>200025</xdr:colOff>
      <xdr:row>26</xdr:row>
      <xdr:rowOff>0</xdr:rowOff>
    </xdr:to>
    <xdr:pic>
      <xdr:nvPicPr>
        <xdr:cNvPr id="33" name="Picture 6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83058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26</xdr:row>
      <xdr:rowOff>0</xdr:rowOff>
    </xdr:from>
    <xdr:to>
      <xdr:col>18</xdr:col>
      <xdr:colOff>200025</xdr:colOff>
      <xdr:row>27</xdr:row>
      <xdr:rowOff>0</xdr:rowOff>
    </xdr:to>
    <xdr:pic>
      <xdr:nvPicPr>
        <xdr:cNvPr id="34" name="Picture 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89154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18</xdr:col>
      <xdr:colOff>200025</xdr:colOff>
      <xdr:row>28</xdr:row>
      <xdr:rowOff>0</xdr:rowOff>
    </xdr:to>
    <xdr:pic>
      <xdr:nvPicPr>
        <xdr:cNvPr id="35" name="Picture 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9220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18</xdr:col>
      <xdr:colOff>200025</xdr:colOff>
      <xdr:row>29</xdr:row>
      <xdr:rowOff>0</xdr:rowOff>
    </xdr:to>
    <xdr:pic>
      <xdr:nvPicPr>
        <xdr:cNvPr id="37" name="Picture 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18</xdr:col>
      <xdr:colOff>200025</xdr:colOff>
      <xdr:row>30</xdr:row>
      <xdr:rowOff>0</xdr:rowOff>
    </xdr:to>
    <xdr:pic>
      <xdr:nvPicPr>
        <xdr:cNvPr id="38" name="Picture 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98298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30</xdr:row>
      <xdr:rowOff>0</xdr:rowOff>
    </xdr:from>
    <xdr:to>
      <xdr:col>18</xdr:col>
      <xdr:colOff>200025</xdr:colOff>
      <xdr:row>31</xdr:row>
      <xdr:rowOff>0</xdr:rowOff>
    </xdr:to>
    <xdr:pic>
      <xdr:nvPicPr>
        <xdr:cNvPr id="39" name="Picture 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01346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31</xdr:row>
      <xdr:rowOff>0</xdr:rowOff>
    </xdr:from>
    <xdr:to>
      <xdr:col>18</xdr:col>
      <xdr:colOff>200025</xdr:colOff>
      <xdr:row>32</xdr:row>
      <xdr:rowOff>0</xdr:rowOff>
    </xdr:to>
    <xdr:pic>
      <xdr:nvPicPr>
        <xdr:cNvPr id="40" name="Picture 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0744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18</xdr:col>
      <xdr:colOff>200025</xdr:colOff>
      <xdr:row>33</xdr:row>
      <xdr:rowOff>0</xdr:rowOff>
    </xdr:to>
    <xdr:pic>
      <xdr:nvPicPr>
        <xdr:cNvPr id="41" name="Picture 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04394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18</xdr:col>
      <xdr:colOff>200025</xdr:colOff>
      <xdr:row>34</xdr:row>
      <xdr:rowOff>0</xdr:rowOff>
    </xdr:to>
    <xdr:pic>
      <xdr:nvPicPr>
        <xdr:cNvPr id="42" name="Picture 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104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18</xdr:col>
      <xdr:colOff>200025</xdr:colOff>
      <xdr:row>34</xdr:row>
      <xdr:rowOff>0</xdr:rowOff>
    </xdr:to>
    <xdr:pic>
      <xdr:nvPicPr>
        <xdr:cNvPr id="43" name="Picture 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13538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18</xdr:col>
      <xdr:colOff>200025</xdr:colOff>
      <xdr:row>34</xdr:row>
      <xdr:rowOff>0</xdr:rowOff>
    </xdr:to>
    <xdr:pic>
      <xdr:nvPicPr>
        <xdr:cNvPr id="44" name="Picture 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16586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34</xdr:row>
      <xdr:rowOff>0</xdr:rowOff>
    </xdr:from>
    <xdr:to>
      <xdr:col>18</xdr:col>
      <xdr:colOff>200025</xdr:colOff>
      <xdr:row>35</xdr:row>
      <xdr:rowOff>0</xdr:rowOff>
    </xdr:to>
    <xdr:pic>
      <xdr:nvPicPr>
        <xdr:cNvPr id="45" name="Picture 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19634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35</xdr:row>
      <xdr:rowOff>0</xdr:rowOff>
    </xdr:from>
    <xdr:to>
      <xdr:col>18</xdr:col>
      <xdr:colOff>200025</xdr:colOff>
      <xdr:row>36</xdr:row>
      <xdr:rowOff>0</xdr:rowOff>
    </xdr:to>
    <xdr:pic>
      <xdr:nvPicPr>
        <xdr:cNvPr id="46" name="Picture 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2268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35</xdr:row>
      <xdr:rowOff>0</xdr:rowOff>
    </xdr:from>
    <xdr:to>
      <xdr:col>18</xdr:col>
      <xdr:colOff>200025</xdr:colOff>
      <xdr:row>36</xdr:row>
      <xdr:rowOff>0</xdr:rowOff>
    </xdr:to>
    <xdr:pic>
      <xdr:nvPicPr>
        <xdr:cNvPr id="47" name="Picture 9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28778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36</xdr:row>
      <xdr:rowOff>0</xdr:rowOff>
    </xdr:from>
    <xdr:to>
      <xdr:col>18</xdr:col>
      <xdr:colOff>200025</xdr:colOff>
      <xdr:row>37</xdr:row>
      <xdr:rowOff>0</xdr:rowOff>
    </xdr:to>
    <xdr:pic>
      <xdr:nvPicPr>
        <xdr:cNvPr id="48" name="Picture 9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2573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37</xdr:row>
      <xdr:rowOff>0</xdr:rowOff>
    </xdr:from>
    <xdr:to>
      <xdr:col>18</xdr:col>
      <xdr:colOff>200025</xdr:colOff>
      <xdr:row>38</xdr:row>
      <xdr:rowOff>0</xdr:rowOff>
    </xdr:to>
    <xdr:pic>
      <xdr:nvPicPr>
        <xdr:cNvPr id="49" name="Picture 9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31826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38</xdr:row>
      <xdr:rowOff>0</xdr:rowOff>
    </xdr:from>
    <xdr:to>
      <xdr:col>18</xdr:col>
      <xdr:colOff>200025</xdr:colOff>
      <xdr:row>39</xdr:row>
      <xdr:rowOff>0</xdr:rowOff>
    </xdr:to>
    <xdr:pic>
      <xdr:nvPicPr>
        <xdr:cNvPr id="50" name="Picture 9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34874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39</xdr:row>
      <xdr:rowOff>0</xdr:rowOff>
    </xdr:from>
    <xdr:to>
      <xdr:col>18</xdr:col>
      <xdr:colOff>200025</xdr:colOff>
      <xdr:row>40</xdr:row>
      <xdr:rowOff>0</xdr:rowOff>
    </xdr:to>
    <xdr:pic>
      <xdr:nvPicPr>
        <xdr:cNvPr id="51" name="Picture 9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3792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40</xdr:row>
      <xdr:rowOff>0</xdr:rowOff>
    </xdr:from>
    <xdr:to>
      <xdr:col>18</xdr:col>
      <xdr:colOff>200025</xdr:colOff>
      <xdr:row>41</xdr:row>
      <xdr:rowOff>0</xdr:rowOff>
    </xdr:to>
    <xdr:pic>
      <xdr:nvPicPr>
        <xdr:cNvPr id="52" name="Picture 10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409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41</xdr:row>
      <xdr:rowOff>0</xdr:rowOff>
    </xdr:from>
    <xdr:to>
      <xdr:col>18</xdr:col>
      <xdr:colOff>200025</xdr:colOff>
      <xdr:row>42</xdr:row>
      <xdr:rowOff>0</xdr:rowOff>
    </xdr:to>
    <xdr:pic>
      <xdr:nvPicPr>
        <xdr:cNvPr id="53" name="Picture 10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44018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18</xdr:col>
      <xdr:colOff>200025</xdr:colOff>
      <xdr:row>43</xdr:row>
      <xdr:rowOff>0</xdr:rowOff>
    </xdr:to>
    <xdr:pic>
      <xdr:nvPicPr>
        <xdr:cNvPr id="54" name="Picture 10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47066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43</xdr:row>
      <xdr:rowOff>0</xdr:rowOff>
    </xdr:from>
    <xdr:to>
      <xdr:col>18</xdr:col>
      <xdr:colOff>200025</xdr:colOff>
      <xdr:row>44</xdr:row>
      <xdr:rowOff>0</xdr:rowOff>
    </xdr:to>
    <xdr:pic>
      <xdr:nvPicPr>
        <xdr:cNvPr id="55" name="Picture 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7696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44</xdr:row>
      <xdr:rowOff>0</xdr:rowOff>
    </xdr:from>
    <xdr:to>
      <xdr:col>18</xdr:col>
      <xdr:colOff>200025</xdr:colOff>
      <xdr:row>45</xdr:row>
      <xdr:rowOff>0</xdr:rowOff>
    </xdr:to>
    <xdr:pic>
      <xdr:nvPicPr>
        <xdr:cNvPr id="56" name="Picture 10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50114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45</xdr:row>
      <xdr:rowOff>0</xdr:rowOff>
    </xdr:from>
    <xdr:to>
      <xdr:col>18</xdr:col>
      <xdr:colOff>200025</xdr:colOff>
      <xdr:row>46</xdr:row>
      <xdr:rowOff>0</xdr:rowOff>
    </xdr:to>
    <xdr:pic>
      <xdr:nvPicPr>
        <xdr:cNvPr id="57" name="Picture 10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153162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59"/>
  <sheetViews>
    <sheetView showGridLines="0" tabSelected="1" workbookViewId="0">
      <pane xSplit="4" ySplit="3" topLeftCell="AM4" activePane="bottomRight" state="frozenSplit"/>
      <selection activeCell="D1" sqref="D1"/>
      <selection pane="topRight" activeCell="R1" sqref="R1"/>
      <selection pane="bottomLeft" activeCell="D4" sqref="D4"/>
      <selection pane="bottomRight" activeCell="C4" sqref="C4"/>
    </sheetView>
  </sheetViews>
  <sheetFormatPr defaultColWidth="0" defaultRowHeight="12.75" zeroHeight="1"/>
  <cols>
    <col min="1" max="1" width="2.140625" style="4" customWidth="1"/>
    <col min="2" max="2" width="4.7109375" style="4" customWidth="1"/>
    <col min="3" max="3" width="21.140625" style="4" customWidth="1"/>
    <col min="4" max="4" width="16.140625" style="4" customWidth="1"/>
    <col min="5" max="5" width="11" style="1" customWidth="1"/>
    <col min="6" max="6" width="11" style="7" customWidth="1"/>
    <col min="7" max="46" width="11" style="4" customWidth="1"/>
    <col min="47" max="50" width="11.7109375" style="12" customWidth="1"/>
    <col min="51" max="51" width="2.140625" style="4" customWidth="1"/>
    <col min="52" max="16384" width="9.140625" style="4" hidden="1"/>
  </cols>
  <sheetData>
    <row r="1" spans="2:50" ht="54.75" customHeight="1"/>
    <row r="2" spans="2:50">
      <c r="C2" s="5"/>
      <c r="D2" s="17"/>
      <c r="E2" s="75" t="s">
        <v>88</v>
      </c>
      <c r="F2" s="78"/>
      <c r="G2" s="78"/>
      <c r="H2" s="78"/>
      <c r="I2" s="76"/>
      <c r="J2" s="79" t="s">
        <v>92</v>
      </c>
      <c r="K2" s="80"/>
      <c r="L2" s="80"/>
      <c r="M2" s="80"/>
      <c r="N2" s="81"/>
      <c r="O2" s="77" t="s">
        <v>93</v>
      </c>
      <c r="P2" s="77"/>
      <c r="Q2" s="77"/>
      <c r="R2" s="77"/>
      <c r="S2" s="77"/>
      <c r="T2" s="82" t="s">
        <v>94</v>
      </c>
      <c r="U2" s="82"/>
      <c r="V2" s="82"/>
      <c r="W2" s="82"/>
      <c r="X2" s="82"/>
      <c r="Y2" s="82" t="s">
        <v>96</v>
      </c>
      <c r="Z2" s="82"/>
      <c r="AA2" s="82"/>
      <c r="AB2" s="82"/>
      <c r="AC2" s="82"/>
      <c r="AD2" s="77" t="s">
        <v>99</v>
      </c>
      <c r="AE2" s="77"/>
      <c r="AF2" s="77"/>
      <c r="AG2" s="77"/>
      <c r="AH2" s="77"/>
      <c r="AI2" s="77" t="s">
        <v>100</v>
      </c>
      <c r="AJ2" s="77"/>
      <c r="AK2" s="77"/>
      <c r="AL2" s="77"/>
      <c r="AM2" s="77"/>
      <c r="AN2" s="77" t="s">
        <v>101</v>
      </c>
      <c r="AO2" s="77"/>
      <c r="AP2" s="77"/>
      <c r="AQ2" s="77"/>
      <c r="AR2" s="77"/>
      <c r="AS2" s="75" t="s">
        <v>102</v>
      </c>
      <c r="AT2" s="76"/>
      <c r="AU2" s="23"/>
      <c r="AV2" s="23"/>
      <c r="AW2" s="23"/>
      <c r="AX2" s="23"/>
    </row>
    <row r="3" spans="2:50" s="2" customFormat="1" ht="15.75" customHeight="1">
      <c r="B3" s="9" t="s">
        <v>89</v>
      </c>
      <c r="C3" s="18" t="s">
        <v>12</v>
      </c>
      <c r="D3" s="19" t="s">
        <v>42</v>
      </c>
      <c r="E3" s="20">
        <f>+Value!E$3</f>
        <v>40609</v>
      </c>
      <c r="F3" s="20">
        <f>+Value!F$3</f>
        <v>40610</v>
      </c>
      <c r="G3" s="20">
        <f>+Value!G$3</f>
        <v>40611</v>
      </c>
      <c r="H3" s="20">
        <f>+Value!H$3</f>
        <v>40612</v>
      </c>
      <c r="I3" s="20">
        <f>+Value!I$3</f>
        <v>40613</v>
      </c>
      <c r="J3" s="20">
        <f>+Value!J$3</f>
        <v>40616</v>
      </c>
      <c r="K3" s="20">
        <f>+Value!K$3</f>
        <v>40617</v>
      </c>
      <c r="L3" s="20">
        <f>+Value!L$3</f>
        <v>40618</v>
      </c>
      <c r="M3" s="20">
        <f>+Value!M$3</f>
        <v>40619</v>
      </c>
      <c r="N3" s="20">
        <f>+Value!N$3</f>
        <v>40620</v>
      </c>
      <c r="O3" s="20">
        <f>+Value!O$3</f>
        <v>40623</v>
      </c>
      <c r="P3" s="20">
        <f>+Value!P$3</f>
        <v>40624</v>
      </c>
      <c r="Q3" s="20">
        <f>+Value!Q$3</f>
        <v>40625</v>
      </c>
      <c r="R3" s="20">
        <f>+Value!R$3</f>
        <v>40626</v>
      </c>
      <c r="S3" s="20">
        <f>+Value!S$3</f>
        <v>40627</v>
      </c>
      <c r="T3" s="20">
        <f>+Value!T$3</f>
        <v>40630</v>
      </c>
      <c r="U3" s="20">
        <f>+Value!U$3</f>
        <v>40631</v>
      </c>
      <c r="V3" s="20">
        <f>+Value!V$3</f>
        <v>40632</v>
      </c>
      <c r="W3" s="20">
        <f>+Value!W$3</f>
        <v>40633</v>
      </c>
      <c r="X3" s="20">
        <f>+Value!X$3</f>
        <v>40634</v>
      </c>
      <c r="Y3" s="20">
        <f>+Value!Y$3</f>
        <v>40637</v>
      </c>
      <c r="Z3" s="20">
        <f>+Value!Z$3</f>
        <v>40638</v>
      </c>
      <c r="AA3" s="20">
        <f>+Value!AA$3</f>
        <v>40639</v>
      </c>
      <c r="AB3" s="20">
        <f>+Value!AB$3</f>
        <v>40640</v>
      </c>
      <c r="AC3" s="11">
        <f>+Value!AC$3</f>
        <v>40641</v>
      </c>
      <c r="AD3" s="51">
        <v>40644</v>
      </c>
      <c r="AE3" s="11">
        <v>40645</v>
      </c>
      <c r="AF3" s="11">
        <v>40646</v>
      </c>
      <c r="AG3" s="11">
        <v>40647</v>
      </c>
      <c r="AH3" s="11">
        <v>40648</v>
      </c>
      <c r="AI3" s="37">
        <v>40651</v>
      </c>
      <c r="AJ3" s="37">
        <v>40652</v>
      </c>
      <c r="AK3" s="37">
        <v>40653</v>
      </c>
      <c r="AL3" s="37">
        <v>40654</v>
      </c>
      <c r="AM3" s="37">
        <v>40655</v>
      </c>
      <c r="AN3" s="37">
        <v>40658</v>
      </c>
      <c r="AO3" s="37">
        <v>40659</v>
      </c>
      <c r="AP3" s="37">
        <v>40660</v>
      </c>
      <c r="AQ3" s="37">
        <v>40661</v>
      </c>
      <c r="AR3" s="37">
        <v>40662</v>
      </c>
      <c r="AS3" s="37">
        <v>40665</v>
      </c>
      <c r="AT3" s="37">
        <v>40666</v>
      </c>
      <c r="AU3" s="40" t="s">
        <v>95</v>
      </c>
      <c r="AV3" s="40" t="s">
        <v>97</v>
      </c>
      <c r="AW3" s="40" t="s">
        <v>98</v>
      </c>
      <c r="AX3" s="41" t="s">
        <v>90</v>
      </c>
    </row>
    <row r="4" spans="2:50">
      <c r="B4" s="31">
        <f t="shared" ref="B4:B45" si="0">RANK(AX4,$AX$4:$AX$45)</f>
        <v>19</v>
      </c>
      <c r="C4" s="22" t="s">
        <v>38</v>
      </c>
      <c r="D4" s="16" t="s">
        <v>49</v>
      </c>
      <c r="E4" s="27">
        <f>IFERROR(LN(Value!E4/1000000)-Returns!E$48/252,-Returns!E$48)</f>
        <v>-3.1706349206349205E-5</v>
      </c>
      <c r="F4" s="27">
        <f>(Value!F4/Value!E4)-1-Returns!F$48/252</f>
        <v>-3.1706349206349205E-5</v>
      </c>
      <c r="G4" s="27">
        <f>(Value!G4/Value!F4)-1-Returns!G$48/252</f>
        <v>-3.1706349206349205E-5</v>
      </c>
      <c r="H4" s="27">
        <f>(Value!H4/Value!G4)-1-Returns!H$48/252</f>
        <v>-3.1706349206349205E-5</v>
      </c>
      <c r="I4" s="27">
        <f>(Value!I4/Value!H4)-1-Returns!I$48/252</f>
        <v>2.0564413650793645E-2</v>
      </c>
      <c r="J4" s="27">
        <f>(Value!J4/Value!I4)-1-Returns!J$48/252</f>
        <v>4.5388356079364381E-2</v>
      </c>
      <c r="K4" s="27">
        <f>(Value!K4/Value!J4)-1-Returns!K$48/252</f>
        <v>-0.1716818415924363</v>
      </c>
      <c r="L4" s="27">
        <f>(Value!L4/Value!K4)-1-Returns!L$48/252</f>
        <v>0.10493530924937518</v>
      </c>
      <c r="M4" s="27">
        <f>(Value!M4/Value!L4)-1-Returns!M$48/252</f>
        <v>0.23979158519131147</v>
      </c>
      <c r="N4" s="27">
        <f>(Value!N4/Value!M4)-1-Returns!N$48/252</f>
        <v>-1.0362934388666907E-2</v>
      </c>
      <c r="O4" s="39">
        <f>(Value!O4/Value!N4)-1-Returns!O$48/252</f>
        <v>3.1882781442208859E-2</v>
      </c>
      <c r="P4" s="39">
        <f>(Value!P4/Value!O4)-1-Returns!P$48/252</f>
        <v>3.2738292694483868E-2</v>
      </c>
      <c r="Q4" s="39">
        <f>(Value!Q4/Value!P4)-1-Returns!Q$48/252</f>
        <v>5.5519963049137817E-2</v>
      </c>
      <c r="R4" s="39">
        <f>(Value!R4/Value!Q4)-1-Returns!R$48/252</f>
        <v>-1.3618077780521978E-2</v>
      </c>
      <c r="S4" s="39">
        <f>(Value!S4/Value!R4)-1-Returns!S$48/252</f>
        <v>7.1439293081604752E-2</v>
      </c>
      <c r="T4" s="27">
        <f>(Value!T4/Value!S4)-1-Returns!T$48/252</f>
        <v>-7.3142237163026716E-4</v>
      </c>
      <c r="U4" s="25">
        <f>(Value!U4/Value!T4)-1-Returns!U$48/252</f>
        <v>3.5928989322730689E-4</v>
      </c>
      <c r="V4" s="25">
        <f>(Value!V4/Value!U4)-1-Returns!V$48/252</f>
        <v>7.7592537000646909E-3</v>
      </c>
      <c r="W4" s="25">
        <f>(Value!W4/Value!V4)-1-Returns!W$48/252</f>
        <v>-2.933796678719628E-3</v>
      </c>
      <c r="X4" s="25">
        <f>(Value!X4/Value!W4)-1-Returns!X$48/252</f>
        <v>-3.4785632940693735E-3</v>
      </c>
      <c r="Y4" s="27">
        <f>(Value!Y4/Value!X4)-1-Returns!Y$48/252</f>
        <v>7.8380052839495604E-3</v>
      </c>
      <c r="Z4" s="25">
        <f>(Value!Z4/Value!Y4)-1-Returns!Z$48/252</f>
        <v>9.3486455044047775E-3</v>
      </c>
      <c r="AA4" s="25">
        <f>(Value!AA4/Value!Z4)-1-Returns!AA$48/252</f>
        <v>-4.7493901077064263E-3</v>
      </c>
      <c r="AB4" s="25">
        <f>(Value!AB4/Value!AA4)-1-Returns!AB$48/252</f>
        <v>3.2939891481722984E-3</v>
      </c>
      <c r="AC4" s="52">
        <f>(Value!AC4/Value!AB4)-1-Returns!AC$48/252</f>
        <v>4.0183223792094491E-4</v>
      </c>
      <c r="AD4" s="55">
        <f>(Value!AD4/Value!AC4)-1-Returns!AD$48/252</f>
        <v>-5.2007452531189326E-3</v>
      </c>
      <c r="AE4" s="56">
        <f>(Value!AE4/Value!AD4)-1-Returns!AE$48/252</f>
        <v>7.1465536284783136E-3</v>
      </c>
      <c r="AF4" s="56">
        <f>(Value!AF4/Value!AE4)-1-Returns!AF$48/252</f>
        <v>3.6714881809274154E-5</v>
      </c>
      <c r="AG4" s="56">
        <f>(Value!AG4/Value!AF4)-1-Returns!AG$48/252</f>
        <v>3.6715011830823237E-5</v>
      </c>
      <c r="AH4" s="57">
        <f>(Value!AH4/Value!AG4)-1-Returns!AH$48/252</f>
        <v>3.6715141264842295E-5</v>
      </c>
      <c r="AI4" s="55">
        <f>(Value!AI4/Value!AH4)-1-Returns!AI$48/252</f>
        <v>1.9838074717064741E-4</v>
      </c>
      <c r="AJ4" s="56">
        <f>(Value!AJ4/Value!AI4)-1-Returns!AJ$48/252</f>
        <v>3.397755789440643E-5</v>
      </c>
      <c r="AK4" s="56">
        <f>(Value!AK4/Value!AJ4)-1-Returns!AK$48/252</f>
        <v>3.3977684394550123E-5</v>
      </c>
      <c r="AL4" s="56">
        <f>(Value!AL4/Value!AK4)-1-Returns!AL$48/252</f>
        <v>3.397781030849606E-5</v>
      </c>
      <c r="AM4" s="57">
        <f>(Value!AM4/Value!AL4)-1-Returns!AM$48/252</f>
        <v>1.161770372997602E-4</v>
      </c>
      <c r="AN4" s="55">
        <f>(Value!AN4/Value!AM4)-1-Returns!AN$48/252</f>
        <v>1.1351880380529531E-4</v>
      </c>
      <c r="AO4" s="56">
        <f>(Value!AO4/Value!AN4)-1-Returns!AO$48/252</f>
        <v>5.8058002152999513E-2</v>
      </c>
      <c r="AP4" s="56">
        <f>(Value!AP4/Value!AO4)-1-Returns!AP$48/252</f>
        <v>0.10107761526249061</v>
      </c>
      <c r="AQ4" s="56">
        <f>(Value!AQ4/Value!AP4)-1-Returns!AQ$48/252</f>
        <v>-0.1160640091534204</v>
      </c>
      <c r="AR4" s="57">
        <f>(Value!AR4/Value!AQ4)-1-Returns!AR$48/252</f>
        <v>0.19907495233320452</v>
      </c>
      <c r="AS4" s="55">
        <f>(Value!AS4/Value!AR4)-1-Returns!AS$48/252</f>
        <v>-4.6671472104980662E-2</v>
      </c>
      <c r="AT4" s="57">
        <f>(Value!AT4/Value!AS4)-1-Returns!AT$48/252</f>
        <v>-0.32943142541432147</v>
      </c>
      <c r="AU4" s="27">
        <f>Value!AT4/1000000-1</f>
        <v>0.14803652999999994</v>
      </c>
      <c r="AV4" s="25">
        <f t="shared" ref="AV4:AV45" si="1">STDEV(E4:AT4)*SQRT(250)</f>
        <v>1.3222713567227531</v>
      </c>
      <c r="AW4" s="25">
        <f>-0.25%*4</f>
        <v>-0.01</v>
      </c>
      <c r="AX4" s="29">
        <f t="shared" ref="AX4:AX45" si="2">IFERROR((AU4+AW4-$AU$48)*(252/COUNT(E4:AT4))/AV4,0)</f>
        <v>0.61934611706507758</v>
      </c>
    </row>
    <row r="5" spans="2:50">
      <c r="B5" s="30">
        <f t="shared" si="0"/>
        <v>3</v>
      </c>
      <c r="C5" s="21" t="s">
        <v>8</v>
      </c>
      <c r="D5" s="15" t="s">
        <v>52</v>
      </c>
      <c r="E5" s="26">
        <f>IFERROR(LN(Value!E5/1000000)-Returns!E$48/252,-Returns!E$48)</f>
        <v>-3.1706349206349205E-5</v>
      </c>
      <c r="F5" s="26">
        <f>(Value!F5/Value!E5)-1-Returns!F$48/252</f>
        <v>5.0483650793521772E-5</v>
      </c>
      <c r="G5" s="26">
        <f>(Value!G5/Value!F5)-1-Returns!G$48/252</f>
        <v>-3.1706349206349205E-5</v>
      </c>
      <c r="H5" s="26">
        <f>(Value!H5/Value!G5)-1-Returns!H$48/252</f>
        <v>1.3269013904637791E-4</v>
      </c>
      <c r="I5" s="26">
        <f>(Value!I5/Value!H5)-1-Returns!I$48/252</f>
        <v>5.0483382805889687E-5</v>
      </c>
      <c r="J5" s="26">
        <f>(Value!J5/Value!I5)-1-Returns!J$48/252</f>
        <v>2.18821138032692E-4</v>
      </c>
      <c r="K5" s="26">
        <f>(Value!K5/Value!J5)-1-Returns!K$48/252</f>
        <v>5.4414921145844353E-5</v>
      </c>
      <c r="L5" s="26">
        <f>(Value!L5/Value!K5)-1-Returns!L$48/252</f>
        <v>5.4418159488327411E-5</v>
      </c>
      <c r="M5" s="26">
        <f>(Value!M5/Value!L5)-1-Returns!M$48/252</f>
        <v>5.4411403871594721E-5</v>
      </c>
      <c r="N5" s="26">
        <f>(Value!N5/Value!M5)-1-Returns!N$48/252</f>
        <v>5.4414641149595944E-5</v>
      </c>
      <c r="O5" s="38">
        <f>(Value!O5/Value!N5)-1-Returns!O$48/252</f>
        <v>2.1993028885320659E-4</v>
      </c>
      <c r="P5" s="38">
        <f>(Value!P5/Value!O5)-1-Returns!P$48/252</f>
        <v>5.5528700984416706E-5</v>
      </c>
      <c r="Q5" s="38">
        <f>(Value!Q5/Value!P5)-1-Returns!Q$48/252</f>
        <v>5.552194546138684E-5</v>
      </c>
      <c r="R5" s="38">
        <f>(Value!R5/Value!Q5)-1-Returns!R$48/252</f>
        <v>5.5525177906809281E-5</v>
      </c>
      <c r="S5" s="38">
        <f>(Value!S5/Value!R5)-1-Returns!S$48/252</f>
        <v>5.5528409000646211E-5</v>
      </c>
      <c r="T5" s="26">
        <f>(Value!T5/Value!S5)-1-Returns!T$48/252</f>
        <v>2.1080126543282165E-4</v>
      </c>
      <c r="U5" s="24">
        <f>(Value!U5/Value!T5)-1-Returns!U$48/252</f>
        <v>4.6394372683496914E-5</v>
      </c>
      <c r="V5" s="24">
        <f>(Value!V5/Value!U5)-1-Returns!V$48/252</f>
        <v>2.6433730713534191E-5</v>
      </c>
      <c r="W5" s="24">
        <f>(Value!W5/Value!V5)-1-Returns!W$48/252</f>
        <v>4.9402405662676251E-3</v>
      </c>
      <c r="X5" s="24">
        <f>(Value!X5/Value!W5)-1-Returns!X$48/252</f>
        <v>-2.7339411582244545E-3</v>
      </c>
      <c r="Y5" s="26">
        <f>(Value!Y5/Value!X5)-1-Returns!Y$48/252</f>
        <v>3.6474115294001176E-3</v>
      </c>
      <c r="Z5" s="24">
        <f>(Value!Z5/Value!Y5)-1-Returns!Z$48/252</f>
        <v>2.6941892215805389E-2</v>
      </c>
      <c r="AA5" s="24">
        <f>(Value!AA5/Value!Z5)-1-Returns!AA$48/252</f>
        <v>1.2248427775311925E-2</v>
      </c>
      <c r="AB5" s="24">
        <f>(Value!AB5/Value!AA5)-1-Returns!AB$48/252</f>
        <v>-1.6294191853613649E-3</v>
      </c>
      <c r="AC5" s="53">
        <f>(Value!AC5/Value!AB5)-1-Returns!AC$48/252</f>
        <v>3.6373632624869416E-2</v>
      </c>
      <c r="AD5" s="26">
        <f>(Value!AD5/Value!AC5)-1-Returns!AD$48/252</f>
        <v>-2.413467084669214E-2</v>
      </c>
      <c r="AE5" s="24">
        <f>(Value!AE5/Value!AD5)-1-Returns!AE$48/252</f>
        <v>5.9475291044668753E-3</v>
      </c>
      <c r="AF5" s="24">
        <f>(Value!AF5/Value!AE5)-1-Returns!AF$48/252</f>
        <v>-6.1817681821872529E-3</v>
      </c>
      <c r="AG5" s="24">
        <f>(Value!AG5/Value!AF5)-1-Returns!AG$48/252</f>
        <v>2.7805557652817826E-2</v>
      </c>
      <c r="AH5" s="53">
        <f>(Value!AH5/Value!AG5)-1-Returns!AH$48/252</f>
        <v>-4.656273331681793E-3</v>
      </c>
      <c r="AI5" s="26">
        <f>(Value!AI5/Value!AH5)-1-Returns!AI$48/252</f>
        <v>-2.159922784481989E-2</v>
      </c>
      <c r="AJ5" s="24">
        <f>(Value!AJ5/Value!AI5)-1-Returns!AJ$48/252</f>
        <v>1.9158856850663809E-2</v>
      </c>
      <c r="AK5" s="24">
        <f>(Value!AK5/Value!AJ5)-1-Returns!AK$48/252</f>
        <v>3.6827587085579254E-2</v>
      </c>
      <c r="AL5" s="24">
        <f>(Value!AL5/Value!AK5)-1-Returns!AL$48/252</f>
        <v>3.6366257923746057E-3</v>
      </c>
      <c r="AM5" s="53">
        <f>(Value!AM5/Value!AL5)-1-Returns!AM$48/252</f>
        <v>9.8683062705264446E-5</v>
      </c>
      <c r="AN5" s="26">
        <f>(Value!AN5/Value!AM5)-1-Returns!AN$48/252</f>
        <v>-1.088204211479858E-2</v>
      </c>
      <c r="AO5" s="24">
        <f>(Value!AO5/Value!AN5)-1-Returns!AO$48/252</f>
        <v>2.4004115554303613E-2</v>
      </c>
      <c r="AP5" s="24">
        <f>(Value!AP5/Value!AO5)-1-Returns!AP$48/252</f>
        <v>3.0666032265936245E-2</v>
      </c>
      <c r="AQ5" s="24">
        <f>(Value!AQ5/Value!AP5)-1-Returns!AQ$48/252</f>
        <v>-1.5750473604025767E-3</v>
      </c>
      <c r="AR5" s="53">
        <f>(Value!AR5/Value!AQ5)-1-Returns!AR$48/252</f>
        <v>1.6248691965847933E-3</v>
      </c>
      <c r="AS5" s="26">
        <f>(Value!AS5/Value!AR5)-1-Returns!AS$48/252</f>
        <v>-6.7541845707505916E-3</v>
      </c>
      <c r="AT5" s="53">
        <f>(Value!AT5/Value!AS5)-1-Returns!AT$48/252</f>
        <v>-2.980009785600628E-3</v>
      </c>
      <c r="AU5" s="26">
        <f>Value!AT5/1000000-1</f>
        <v>0.16174423000000004</v>
      </c>
      <c r="AV5" s="24">
        <f t="shared" si="1"/>
        <v>0.20725531792908897</v>
      </c>
      <c r="AW5" s="24"/>
      <c r="AX5" s="28">
        <f t="shared" si="2"/>
        <v>4.6377088901596943</v>
      </c>
    </row>
    <row r="6" spans="2:50">
      <c r="B6" s="31">
        <f t="shared" si="0"/>
        <v>4</v>
      </c>
      <c r="C6" s="22" t="s">
        <v>18</v>
      </c>
      <c r="D6" s="16" t="s">
        <v>45</v>
      </c>
      <c r="E6" s="27">
        <f>IFERROR(LN(Value!E6/1000000)-Returns!E$48/252,-Returns!E$48)</f>
        <v>-3.1706349206349205E-5</v>
      </c>
      <c r="F6" s="27">
        <f>(Value!F6/Value!E6)-1-Returns!F$48/252</f>
        <v>5.0483650793521772E-5</v>
      </c>
      <c r="G6" s="27">
        <f>(Value!G6/Value!F6)-1-Returns!G$48/252</f>
        <v>-3.1706349206349205E-5</v>
      </c>
      <c r="H6" s="27">
        <f>(Value!H6/Value!G6)-1-Returns!H$48/252</f>
        <v>1.3269013904637791E-4</v>
      </c>
      <c r="I6" s="27">
        <f>(Value!I6/Value!H6)-1-Returns!I$48/252</f>
        <v>5.0483382805889687E-5</v>
      </c>
      <c r="J6" s="27">
        <f>(Value!J6/Value!I6)-1-Returns!J$48/252</f>
        <v>4.4099392767275217E-2</v>
      </c>
      <c r="K6" s="27">
        <f>(Value!K6/Value!J6)-1-Returns!K$48/252</f>
        <v>-7.4641104213166009E-3</v>
      </c>
      <c r="L6" s="27">
        <f>(Value!L6/Value!K6)-1-Returns!L$48/252</f>
        <v>1.9045159434180683E-2</v>
      </c>
      <c r="M6" s="27">
        <f>(Value!M6/Value!L6)-1-Returns!M$48/252</f>
        <v>-6.5967363813411017E-3</v>
      </c>
      <c r="N6" s="27">
        <f>(Value!N6/Value!M6)-1-Returns!N$48/252</f>
        <v>4.674355065645357E-3</v>
      </c>
      <c r="O6" s="39">
        <f>(Value!O6/Value!N6)-1-Returns!O$48/252</f>
        <v>-3.2555636435457808E-3</v>
      </c>
      <c r="P6" s="39">
        <f>(Value!P6/Value!O6)-1-Returns!P$48/252</f>
        <v>-1.5153161460902871E-3</v>
      </c>
      <c r="Q6" s="39">
        <f>(Value!Q6/Value!P6)-1-Returns!Q$48/252</f>
        <v>-2.2321505813726523E-3</v>
      </c>
      <c r="R6" s="39">
        <f>(Value!R6/Value!Q6)-1-Returns!R$48/252</f>
        <v>1.487245685070479E-3</v>
      </c>
      <c r="S6" s="39">
        <f>(Value!S6/Value!R6)-1-Returns!S$48/252</f>
        <v>-4.0453159300595709E-3</v>
      </c>
      <c r="T6" s="27">
        <f>(Value!T6/Value!S6)-1-Returns!T$48/252</f>
        <v>-7.4796080694639402E-4</v>
      </c>
      <c r="U6" s="25">
        <f>(Value!U6/Value!T6)-1-Returns!U$48/252</f>
        <v>1.1956323546610213E-3</v>
      </c>
      <c r="V6" s="25">
        <f>(Value!V6/Value!U6)-1-Returns!V$48/252</f>
        <v>4.5911478904977403E-5</v>
      </c>
      <c r="W6" s="25">
        <f>(Value!W6/Value!V6)-1-Returns!W$48/252</f>
        <v>8.1132909927339111E-4</v>
      </c>
      <c r="X6" s="25">
        <f>(Value!X6/Value!W6)-1-Returns!X$48/252</f>
        <v>2.101156193720196E-3</v>
      </c>
      <c r="Y6" s="27">
        <f>(Value!Y6/Value!X6)-1-Returns!Y$48/252</f>
        <v>-1.0653342539857569E-3</v>
      </c>
      <c r="Z6" s="25">
        <f>(Value!Z6/Value!Y6)-1-Returns!Z$48/252</f>
        <v>9.6676499036268298E-4</v>
      </c>
      <c r="AA6" s="25">
        <f>(Value!AA6/Value!Z6)-1-Returns!AA$48/252</f>
        <v>2.6829496096088469E-3</v>
      </c>
      <c r="AB6" s="25">
        <f>(Value!AB6/Value!AA6)-1-Returns!AB$48/252</f>
        <v>1.544529501549752E-4</v>
      </c>
      <c r="AC6" s="52">
        <f>(Value!AC6/Value!AB6)-1-Returns!AC$48/252</f>
        <v>7.1935377552588206E-3</v>
      </c>
      <c r="AD6" s="27">
        <f>(Value!AD6/Value!AC6)-1-Returns!AD$48/252</f>
        <v>-1.8810458837926316E-3</v>
      </c>
      <c r="AE6" s="25">
        <f>(Value!AE6/Value!AD6)-1-Returns!AE$48/252</f>
        <v>2.2588633180929294E-3</v>
      </c>
      <c r="AF6" s="25">
        <f>(Value!AF6/Value!AE6)-1-Returns!AF$48/252</f>
        <v>-3.6086661523253129E-3</v>
      </c>
      <c r="AG6" s="25">
        <f>(Value!AG6/Value!AF6)-1-Returns!AG$48/252</f>
        <v>5.3976722793196872E-3</v>
      </c>
      <c r="AH6" s="52">
        <f>(Value!AH6/Value!AG6)-1-Returns!AH$48/252</f>
        <v>-1.3782546281732701E-3</v>
      </c>
      <c r="AI6" s="27">
        <f>(Value!AI6/Value!AH6)-1-Returns!AI$48/252</f>
        <v>-6.2690241511981866E-3</v>
      </c>
      <c r="AJ6" s="25">
        <f>(Value!AJ6/Value!AI6)-1-Returns!AJ$48/252</f>
        <v>4.9698111034988572E-3</v>
      </c>
      <c r="AK6" s="25">
        <f>(Value!AK6/Value!AJ6)-1-Returns!AK$48/252</f>
        <v>6.7868312128789758E-3</v>
      </c>
      <c r="AL6" s="25">
        <f>(Value!AL6/Value!AK6)-1-Returns!AL$48/252</f>
        <v>1.7208674028528677E-3</v>
      </c>
      <c r="AM6" s="52">
        <f>(Value!AM6/Value!AL6)-1-Returns!AM$48/252</f>
        <v>1.1204378306777413E-4</v>
      </c>
      <c r="AN6" s="27">
        <f>(Value!AN6/Value!AM6)-1-Returns!AN$48/252</f>
        <v>-8.2705103764500526E-4</v>
      </c>
      <c r="AO6" s="25">
        <f>(Value!AO6/Value!AN6)-1-Returns!AO$48/252</f>
        <v>5.6991259134253789E-3</v>
      </c>
      <c r="AP6" s="25">
        <f>(Value!AP6/Value!AO6)-1-Returns!AP$48/252</f>
        <v>4.4083335219398277E-3</v>
      </c>
      <c r="AQ6" s="25">
        <f>(Value!AQ6/Value!AP6)-1-Returns!AQ$48/252</f>
        <v>8.1703833332659676E-4</v>
      </c>
      <c r="AR6" s="52">
        <f>(Value!AR6/Value!AQ6)-1-Returns!AR$48/252</f>
        <v>5.3823769527829241E-4</v>
      </c>
      <c r="AS6" s="27">
        <f>(Value!AS6/Value!AR6)-1-Returns!AS$48/252</f>
        <v>-1.0174423487566519E-3</v>
      </c>
      <c r="AT6" s="52">
        <f>(Value!AT6/Value!AS6)-1-Returns!AT$48/252</f>
        <v>2.1368759461739119E-4</v>
      </c>
      <c r="AU6" s="27">
        <f>Value!AT6/1000000-1</f>
        <v>7.8792419999999863E-2</v>
      </c>
      <c r="AV6" s="25">
        <f t="shared" si="1"/>
        <v>0.12632843671595467</v>
      </c>
      <c r="AW6" s="25"/>
      <c r="AX6" s="29">
        <f t="shared" si="2"/>
        <v>3.668841177340981</v>
      </c>
    </row>
    <row r="7" spans="2:50">
      <c r="B7" s="30">
        <f t="shared" si="0"/>
        <v>6</v>
      </c>
      <c r="C7" s="21" t="s">
        <v>37</v>
      </c>
      <c r="D7" s="15" t="s">
        <v>66</v>
      </c>
      <c r="E7" s="26">
        <f>IFERROR(LN(Value!E7/1000000)-Returns!E$48/252,-Returns!E$48)</f>
        <v>-3.1706349206349205E-5</v>
      </c>
      <c r="F7" s="26">
        <f>(Value!F7/Value!E7)-1-Returns!F$48/252</f>
        <v>-3.1706349206349205E-5</v>
      </c>
      <c r="G7" s="26">
        <f>(Value!G7/Value!F7)-1-Returns!G$48/252</f>
        <v>-3.1706349206349205E-5</v>
      </c>
      <c r="H7" s="26">
        <f>(Value!H7/Value!G7)-1-Returns!H$48/252</f>
        <v>-3.1706349206349205E-5</v>
      </c>
      <c r="I7" s="26">
        <f>(Value!I7/Value!H7)-1-Returns!I$48/252</f>
        <v>-1.1152216349206377E-2</v>
      </c>
      <c r="J7" s="26">
        <f>(Value!J7/Value!I7)-1-Returns!J$48/252</f>
        <v>-7.3320045041304471E-3</v>
      </c>
      <c r="K7" s="26">
        <f>(Value!K7/Value!J7)-1-Returns!K$48/252</f>
        <v>4.2266660676961013E-2</v>
      </c>
      <c r="L7" s="26">
        <f>(Value!L7/Value!K7)-1-Returns!L$48/252</f>
        <v>1.6473757492187338E-2</v>
      </c>
      <c r="M7" s="26">
        <f>(Value!M7/Value!L7)-1-Returns!M$48/252</f>
        <v>0.13631862355062371</v>
      </c>
      <c r="N7" s="26">
        <f>(Value!N7/Value!M7)-1-Returns!N$48/252</f>
        <v>-5.6741400390102045E-2</v>
      </c>
      <c r="O7" s="38">
        <f>(Value!O7/Value!N7)-1-Returns!O$48/252</f>
        <v>1.2539213828821143E-3</v>
      </c>
      <c r="P7" s="38">
        <f>(Value!P7/Value!O7)-1-Returns!P$48/252</f>
        <v>1.305671703693174E-2</v>
      </c>
      <c r="Q7" s="38">
        <f>(Value!Q7/Value!P7)-1-Returns!Q$48/252</f>
        <v>-3.0616001747584325E-2</v>
      </c>
      <c r="R7" s="38">
        <f>(Value!R7/Value!Q7)-1-Returns!R$48/252</f>
        <v>1.7230382264436579E-2</v>
      </c>
      <c r="S7" s="38">
        <f>(Value!S7/Value!R7)-1-Returns!S$48/252</f>
        <v>3.3179002585538915E-2</v>
      </c>
      <c r="T7" s="26">
        <f>(Value!T7/Value!S7)-1-Returns!T$48/252</f>
        <v>3.6916662997558469E-2</v>
      </c>
      <c r="U7" s="24">
        <f>(Value!U7/Value!T7)-1-Returns!U$48/252</f>
        <v>5.1220700216867976E-2</v>
      </c>
      <c r="V7" s="24">
        <f>(Value!V7/Value!U7)-1-Returns!V$48/252</f>
        <v>-3.3052715505330656E-3</v>
      </c>
      <c r="W7" s="24">
        <f>(Value!W7/Value!V7)-1-Returns!W$48/252</f>
        <v>-1.3569074955052E-2</v>
      </c>
      <c r="X7" s="24">
        <f>(Value!X7/Value!W7)-1-Returns!X$48/252</f>
        <v>8.1751984061580983E-3</v>
      </c>
      <c r="Y7" s="26">
        <f>(Value!Y7/Value!X7)-1-Returns!Y$48/252</f>
        <v>-1.0100756796416262E-2</v>
      </c>
      <c r="Z7" s="24">
        <f>(Value!Z7/Value!Y7)-1-Returns!Z$48/252</f>
        <v>-3.1705734668243175E-2</v>
      </c>
      <c r="AA7" s="24">
        <f>(Value!AA7/Value!Z7)-1-Returns!AA$48/252</f>
        <v>-7.9233867648043702E-3</v>
      </c>
      <c r="AB7" s="24">
        <f>(Value!AB7/Value!AA7)-1-Returns!AB$48/252</f>
        <v>-1.5701430549321001E-2</v>
      </c>
      <c r="AC7" s="53">
        <f>(Value!AC7/Value!AB7)-1-Returns!AC$48/252</f>
        <v>-2.4200067559219727E-3</v>
      </c>
      <c r="AD7" s="26">
        <f>(Value!AD7/Value!AC7)-1-Returns!AD$48/252</f>
        <v>-2.2241962500397808E-4</v>
      </c>
      <c r="AE7" s="24">
        <f>(Value!AE7/Value!AD7)-1-Returns!AE$48/252</f>
        <v>-1.5319901064468457E-3</v>
      </c>
      <c r="AF7" s="24">
        <f>(Value!AF7/Value!AE7)-1-Returns!AF$48/252</f>
        <v>-1.4973667917508983E-3</v>
      </c>
      <c r="AG7" s="24">
        <f>(Value!AG7/Value!AF7)-1-Returns!AG$48/252</f>
        <v>-2.5148124847090393E-3</v>
      </c>
      <c r="AH7" s="53">
        <f>(Value!AH7/Value!AG7)-1-Returns!AH$48/252</f>
        <v>4.06159828375374E-4</v>
      </c>
      <c r="AI7" s="26">
        <f>(Value!AI7/Value!AH7)-1-Returns!AI$48/252</f>
        <v>-6.9019933672699969E-3</v>
      </c>
      <c r="AJ7" s="24">
        <f>(Value!AJ7/Value!AI7)-1-Returns!AJ$48/252</f>
        <v>4.0221536823324315E-3</v>
      </c>
      <c r="AK7" s="24">
        <f>(Value!AK7/Value!AJ7)-1-Returns!AK$48/252</f>
        <v>2.0098160535661647E-2</v>
      </c>
      <c r="AL7" s="24">
        <f>(Value!AL7/Value!AK7)-1-Returns!AL$48/252</f>
        <v>1.8496205211123069E-3</v>
      </c>
      <c r="AM7" s="53">
        <f>(Value!AM7/Value!AL7)-1-Returns!AM$48/252</f>
        <v>6.4567166646869068E-5</v>
      </c>
      <c r="AN7" s="26">
        <f>(Value!AN7/Value!AM7)-1-Returns!AN$48/252</f>
        <v>-1.191844868374013E-2</v>
      </c>
      <c r="AO7" s="24">
        <f>(Value!AO7/Value!AN7)-1-Returns!AO$48/252</f>
        <v>1.8495405033534657E-2</v>
      </c>
      <c r="AP7" s="24">
        <f>(Value!AP7/Value!AO7)-1-Returns!AP$48/252</f>
        <v>3.2672079081177433E-2</v>
      </c>
      <c r="AQ7" s="24">
        <f>(Value!AQ7/Value!AP7)-1-Returns!AQ$48/252</f>
        <v>1.5000180943433044E-2</v>
      </c>
      <c r="AR7" s="53">
        <f>(Value!AR7/Value!AQ7)-1-Returns!AR$48/252</f>
        <v>0.10638844827685047</v>
      </c>
      <c r="AS7" s="26">
        <f>(Value!AS7/Value!AR7)-1-Returns!AS$48/252</f>
        <v>-9.3224395245914847E-4</v>
      </c>
      <c r="AT7" s="53">
        <f>(Value!AT7/Value!AS7)-1-Returns!AT$48/252</f>
        <v>-4.3875309177468937E-2</v>
      </c>
      <c r="AU7" s="26">
        <f>Value!AT7/1000000-1</f>
        <v>0.31496787000000004</v>
      </c>
      <c r="AV7" s="24">
        <f t="shared" si="1"/>
        <v>0.52757783024391858</v>
      </c>
      <c r="AW7" s="24">
        <f>-0.25%*4</f>
        <v>-0.01</v>
      </c>
      <c r="AX7" s="28">
        <f t="shared" si="2"/>
        <v>3.4507357324907137</v>
      </c>
    </row>
    <row r="8" spans="2:50">
      <c r="B8" s="31">
        <f t="shared" si="0"/>
        <v>31</v>
      </c>
      <c r="C8" s="22" t="s">
        <v>15</v>
      </c>
      <c r="D8" s="16" t="s">
        <v>84</v>
      </c>
      <c r="E8" s="27">
        <f>IFERROR(LN(Value!E8/1000000)-Returns!E$48/252,-Returns!E$48)</f>
        <v>-2.7947388452310547E-2</v>
      </c>
      <c r="F8" s="27">
        <f>(Value!F8/Value!E8)-1-Returns!F$48/252</f>
        <v>2.297732257025455E-3</v>
      </c>
      <c r="G8" s="27">
        <f>(Value!G8/Value!F8)-1-Returns!G$48/252</f>
        <v>1.3805637075567938E-3</v>
      </c>
      <c r="H8" s="27">
        <f>(Value!H8/Value!G8)-1-Returns!H$48/252</f>
        <v>-0.22903993538220713</v>
      </c>
      <c r="I8" s="27">
        <f>(Value!I8/Value!H8)-1-Returns!I$48/252</f>
        <v>-6.1047032778275612E-2</v>
      </c>
      <c r="J8" s="27">
        <f>(Value!J8/Value!I8)-1-Returns!J$48/252</f>
        <v>-7.5555013846860961E-2</v>
      </c>
      <c r="K8" s="27">
        <f>(Value!K8/Value!J8)-1-Returns!K$48/252</f>
        <v>-0.25966687174204767</v>
      </c>
      <c r="L8" s="27">
        <f>(Value!L8/Value!K8)-1-Returns!L$48/252</f>
        <v>-0.23599099587085628</v>
      </c>
      <c r="M8" s="27">
        <f>(Value!M8/Value!L8)-1-Returns!M$48/252</f>
        <v>0.49144940623322658</v>
      </c>
      <c r="N8" s="27">
        <f>(Value!N8/Value!M8)-1-Returns!N$48/252</f>
        <v>-0.2716238530118919</v>
      </c>
      <c r="O8" s="39">
        <f>(Value!O8/Value!N8)-1-Returns!O$48/252</f>
        <v>0.46597252130940098</v>
      </c>
      <c r="P8" s="39">
        <f>(Value!P8/Value!O8)-1-Returns!P$48/252</f>
        <v>2.6651646498954525E-2</v>
      </c>
      <c r="Q8" s="39">
        <f>(Value!Q8/Value!P8)-1-Returns!Q$48/252</f>
        <v>2.5889480138187433E-2</v>
      </c>
      <c r="R8" s="39">
        <f>(Value!R8/Value!Q8)-1-Returns!R$48/252</f>
        <v>2.1269596649940499E-2</v>
      </c>
      <c r="S8" s="39">
        <f>(Value!S8/Value!R8)-1-Returns!S$48/252</f>
        <v>1.2141845147665984E-2</v>
      </c>
      <c r="T8" s="27">
        <f>(Value!T8/Value!S8)-1-Returns!T$48/252</f>
        <v>-1.7155404716660442E-2</v>
      </c>
      <c r="U8" s="25">
        <f>(Value!U8/Value!T8)-1-Returns!U$48/252</f>
        <v>1.9723688929567659E-2</v>
      </c>
      <c r="V8" s="25">
        <f>(Value!V8/Value!U8)-1-Returns!V$48/252</f>
        <v>-1.1044637837055341E-2</v>
      </c>
      <c r="W8" s="25">
        <f>(Value!W8/Value!V8)-1-Returns!W$48/252</f>
        <v>5.6511811197416072E-3</v>
      </c>
      <c r="X8" s="25">
        <f>(Value!X8/Value!W8)-1-Returns!X$48/252</f>
        <v>9.9242586078218328E-4</v>
      </c>
      <c r="Y8" s="27">
        <f>(Value!Y8/Value!X8)-1-Returns!Y$48/252</f>
        <v>6.2651888941385667E-3</v>
      </c>
      <c r="Z8" s="25">
        <f>(Value!Z8/Value!Y8)-1-Returns!Z$48/252</f>
        <v>-3.3815128615070698E-3</v>
      </c>
      <c r="AA8" s="25">
        <f>(Value!AA8/Value!Z8)-1-Returns!AA$48/252</f>
        <v>1.1471315298961437E-3</v>
      </c>
      <c r="AB8" s="25">
        <f>(Value!AB8/Value!AA8)-1-Returns!AB$48/252</f>
        <v>-3.4330494939246288E-2</v>
      </c>
      <c r="AC8" s="52">
        <f>(Value!AC8/Value!AB8)-1-Returns!AC$48/252</f>
        <v>-4.0077452201151394E-2</v>
      </c>
      <c r="AD8" s="27">
        <f>(Value!AD8/Value!AC8)-1-Returns!AD$48/252</f>
        <v>-3.7716497741477631E-2</v>
      </c>
      <c r="AE8" s="25">
        <f>(Value!AE8/Value!AD8)-1-Returns!AE$48/252</f>
        <v>-0.16734577543544177</v>
      </c>
      <c r="AF8" s="25">
        <f>(Value!AF8/Value!AE8)-1-Returns!AF$48/252</f>
        <v>4.4452469518889967E-2</v>
      </c>
      <c r="AG8" s="25">
        <f>(Value!AG8/Value!AF8)-1-Returns!AG$48/252</f>
        <v>-2.3785066545766844E-3</v>
      </c>
      <c r="AH8" s="52">
        <f>(Value!AH8/Value!AG8)-1-Returns!AH$48/252</f>
        <v>9.6932914802158973E-2</v>
      </c>
      <c r="AI8" s="27">
        <f>(Value!AI8/Value!AH8)-1-Returns!AI$48/252</f>
        <v>-0.22635685347643769</v>
      </c>
      <c r="AJ8" s="25">
        <f>(Value!AJ8/Value!AI8)-1-Returns!AJ$48/252</f>
        <v>0.13131262669826876</v>
      </c>
      <c r="AK8" s="25">
        <f>(Value!AK8/Value!AJ8)-1-Returns!AK$48/252</f>
        <v>0.29449521469507239</v>
      </c>
      <c r="AL8" s="25">
        <f>(Value!AL8/Value!AK8)-1-Returns!AL$48/252</f>
        <v>2.1425042587315302E-2</v>
      </c>
      <c r="AM8" s="52">
        <f>(Value!AM8/Value!AL8)-1-Returns!AM$48/252</f>
        <v>-1.235653277049481E-5</v>
      </c>
      <c r="AN8" s="27">
        <f>(Value!AN8/Value!AM8)-1-Returns!AN$48/252</f>
        <v>1.2309229919282199E-2</v>
      </c>
      <c r="AO8" s="25">
        <f>(Value!AO8/Value!AN8)-1-Returns!AO$48/252</f>
        <v>0.12885113214361102</v>
      </c>
      <c r="AP8" s="25">
        <f>(Value!AP8/Value!AO8)-1-Returns!AP$48/252</f>
        <v>8.9647704261288888E-2</v>
      </c>
      <c r="AQ8" s="25">
        <f>(Value!AQ8/Value!AP8)-1-Returns!AQ$48/252</f>
        <v>4.9280488322571495E-2</v>
      </c>
      <c r="AR8" s="52">
        <f>(Value!AR8/Value!AQ8)-1-Returns!AR$48/252</f>
        <v>4.2547432846747016E-2</v>
      </c>
      <c r="AS8" s="27">
        <f>(Value!AS8/Value!AR8)-1-Returns!AS$48/252</f>
        <v>-7.493118353075022E-2</v>
      </c>
      <c r="AT8" s="52">
        <f>(Value!AT8/Value!AS8)-1-Returns!AT$48/252</f>
        <v>-4.833508737821466E-2</v>
      </c>
      <c r="AU8" s="27">
        <f>Value!AT8/1000000-1</f>
        <v>-0.24290595999999998</v>
      </c>
      <c r="AV8" s="25">
        <f t="shared" si="1"/>
        <v>2.4152317469021023</v>
      </c>
      <c r="AW8" s="25"/>
      <c r="AX8" s="29">
        <f t="shared" si="2"/>
        <v>-0.60727560052515372</v>
      </c>
    </row>
    <row r="9" spans="2:50">
      <c r="B9" s="30">
        <f t="shared" si="0"/>
        <v>36</v>
      </c>
      <c r="C9" s="21" t="s">
        <v>26</v>
      </c>
      <c r="D9" s="15" t="s">
        <v>44</v>
      </c>
      <c r="E9" s="26">
        <f>IFERROR(LN(Value!E9/1000000)-Returns!E$48/252,-Returns!E$48)</f>
        <v>-3.1706349206349205E-5</v>
      </c>
      <c r="F9" s="26">
        <f>(Value!F9/Value!E9)-1-Returns!F$48/252</f>
        <v>5.0483650793521772E-5</v>
      </c>
      <c r="G9" s="26">
        <f>(Value!G9/Value!F9)-1-Returns!G$48/252</f>
        <v>-3.1706349206349205E-5</v>
      </c>
      <c r="H9" s="26">
        <f>(Value!H9/Value!G9)-1-Returns!H$48/252</f>
        <v>3.0367608571135892E-4</v>
      </c>
      <c r="I9" s="26">
        <f>(Value!I9/Value!H9)-1-Returns!I$48/252</f>
        <v>8.1996168622257425E-5</v>
      </c>
      <c r="J9" s="26">
        <f>(Value!J9/Value!I9)-1-Returns!J$48/252</f>
        <v>-6.2160896182812796E-3</v>
      </c>
      <c r="K9" s="26">
        <f>(Value!K9/Value!J9)-1-Returns!K$48/252</f>
        <v>6.8443300706712718E-3</v>
      </c>
      <c r="L9" s="26">
        <f>(Value!L9/Value!K9)-1-Returns!L$48/252</f>
        <v>3.7213449751978891E-2</v>
      </c>
      <c r="M9" s="26">
        <f>(Value!M9/Value!L9)-1-Returns!M$48/252</f>
        <v>-3.4345924935736113E-2</v>
      </c>
      <c r="N9" s="26">
        <f>(Value!N9/Value!M9)-1-Returns!N$48/252</f>
        <v>-2.1459801186327662E-2</v>
      </c>
      <c r="O9" s="38">
        <f>(Value!O9/Value!N9)-1-Returns!O$48/252</f>
        <v>-3.4752333061449918E-2</v>
      </c>
      <c r="P9" s="38">
        <f>(Value!P9/Value!O9)-1-Returns!P$48/252</f>
        <v>8.9220777205211797E-3</v>
      </c>
      <c r="Q9" s="38">
        <f>(Value!Q9/Value!P9)-1-Returns!Q$48/252</f>
        <v>6.7804300819224986E-4</v>
      </c>
      <c r="R9" s="38">
        <f>(Value!R9/Value!Q9)-1-Returns!R$48/252</f>
        <v>7.7565900575408764E-3</v>
      </c>
      <c r="S9" s="38">
        <f>(Value!S9/Value!R9)-1-Returns!S$48/252</f>
        <v>-1.4699910259021094E-3</v>
      </c>
      <c r="T9" s="26">
        <f>(Value!T9/Value!S9)-1-Returns!T$48/252</f>
        <v>-1.6450368576769962E-2</v>
      </c>
      <c r="U9" s="24">
        <f>(Value!U9/Value!T9)-1-Returns!U$48/252</f>
        <v>1.0816027508580569E-2</v>
      </c>
      <c r="V9" s="24">
        <f>(Value!V9/Value!U9)-1-Returns!V$48/252</f>
        <v>1.4181077409894157E-2</v>
      </c>
      <c r="W9" s="24">
        <f>(Value!W9/Value!V9)-1-Returns!W$48/252</f>
        <v>7.5927205055293899E-3</v>
      </c>
      <c r="X9" s="24">
        <f>(Value!X9/Value!W9)-1-Returns!X$48/252</f>
        <v>4.923334046813662E-3</v>
      </c>
      <c r="Y9" s="26">
        <f>(Value!Y9/Value!X9)-1-Returns!Y$48/252</f>
        <v>7.9780792923194626E-4</v>
      </c>
      <c r="Z9" s="24">
        <f>(Value!Z9/Value!Y9)-1-Returns!Z$48/252</f>
        <v>7.4228850839115831E-3</v>
      </c>
      <c r="AA9" s="24">
        <f>(Value!AA9/Value!Z9)-1-Returns!AA$48/252</f>
        <v>6.6237476629125644E-3</v>
      </c>
      <c r="AB9" s="24">
        <f>(Value!AB9/Value!AA9)-1-Returns!AB$48/252</f>
        <v>-8.7476646658519281E-4</v>
      </c>
      <c r="AC9" s="53">
        <f>(Value!AC9/Value!AB9)-1-Returns!AC$48/252</f>
        <v>1.7241206551297732E-2</v>
      </c>
      <c r="AD9" s="26">
        <f>(Value!AD9/Value!AC9)-1-Returns!AD$48/252</f>
        <v>-3.0286016487471933E-2</v>
      </c>
      <c r="AE9" s="24">
        <f>(Value!AE9/Value!AD9)-1-Returns!AE$48/252</f>
        <v>-4.1139247705161044E-2</v>
      </c>
      <c r="AF9" s="24">
        <f>(Value!AF9/Value!AE9)-1-Returns!AF$48/252</f>
        <v>7.5154845801102431E-3</v>
      </c>
      <c r="AG9" s="24">
        <f>(Value!AG9/Value!AF9)-1-Returns!AG$48/252</f>
        <v>1.8093746632684527E-2</v>
      </c>
      <c r="AH9" s="53">
        <f>(Value!AH9/Value!AG9)-1-Returns!AH$48/252</f>
        <v>1.2202882850292961E-2</v>
      </c>
      <c r="AI9" s="26">
        <f>(Value!AI9/Value!AH9)-1-Returns!AI$48/252</f>
        <v>-1.0410628242148176E-2</v>
      </c>
      <c r="AJ9" s="24">
        <f>(Value!AJ9/Value!AI9)-1-Returns!AJ$48/252</f>
        <v>6.8948584035493548E-3</v>
      </c>
      <c r="AK9" s="24">
        <f>(Value!AK9/Value!AJ9)-1-Returns!AK$48/252</f>
        <v>2.3424558283571529E-2</v>
      </c>
      <c r="AL9" s="24">
        <f>(Value!AL9/Value!AK9)-1-Returns!AL$48/252</f>
        <v>7.3247446297602286E-3</v>
      </c>
      <c r="AM9" s="53">
        <f>(Value!AM9/Value!AL9)-1-Returns!AM$48/252</f>
        <v>1.0522683922033649E-5</v>
      </c>
      <c r="AN9" s="26">
        <f>(Value!AN9/Value!AM9)-1-Returns!AN$48/252</f>
        <v>1.8411056553828704E-2</v>
      </c>
      <c r="AO9" s="24">
        <f>(Value!AO9/Value!AN9)-1-Returns!AO$48/252</f>
        <v>-1.2972558972855082E-2</v>
      </c>
      <c r="AP9" s="24">
        <f>(Value!AP9/Value!AO9)-1-Returns!AP$48/252</f>
        <v>2.0637422940698275E-2</v>
      </c>
      <c r="AQ9" s="24">
        <f>(Value!AQ9/Value!AP9)-1-Returns!AQ$48/252</f>
        <v>-2.7661007861172599E-3</v>
      </c>
      <c r="AR9" s="53">
        <f>(Value!AR9/Value!AQ9)-1-Returns!AR$48/252</f>
        <v>1.7227958274882233E-2</v>
      </c>
      <c r="AS9" s="26">
        <f>(Value!AS9/Value!AR9)-1-Returns!AS$48/252</f>
        <v>-5.2698635276711238E-2</v>
      </c>
      <c r="AT9" s="53">
        <f>(Value!AT9/Value!AS9)-1-Returns!AT$48/252</f>
        <v>-4.0257039628103543E-2</v>
      </c>
      <c r="AU9" s="26">
        <f>Value!AT9/1000000-1</f>
        <v>-4.787735999999998E-2</v>
      </c>
      <c r="AV9" s="24">
        <f t="shared" si="1"/>
        <v>0.30264180273796687</v>
      </c>
      <c r="AW9" s="24">
        <f>-0.25%*1</f>
        <v>-2.5000000000000001E-3</v>
      </c>
      <c r="AX9" s="28">
        <f t="shared" si="2"/>
        <v>-1.0294007856446963</v>
      </c>
    </row>
    <row r="10" spans="2:50">
      <c r="B10" s="31">
        <f t="shared" si="0"/>
        <v>13</v>
      </c>
      <c r="C10" s="22" t="s">
        <v>40</v>
      </c>
      <c r="D10" s="16" t="s">
        <v>57</v>
      </c>
      <c r="E10" s="27">
        <f>IFERROR(LN(Value!E10/1000000)-Returns!E$48/252,-Returns!E$48)</f>
        <v>-3.1706349206349205E-5</v>
      </c>
      <c r="F10" s="27">
        <f>(Value!F10/Value!E10)-1-Returns!F$48/252</f>
        <v>-3.1706349206349205E-5</v>
      </c>
      <c r="G10" s="27">
        <f>(Value!G10/Value!F10)-1-Returns!G$48/252</f>
        <v>-3.1706349206349205E-5</v>
      </c>
      <c r="H10" s="27">
        <f>(Value!H10/Value!G10)-1-Returns!H$48/252</f>
        <v>-3.1706349206349205E-5</v>
      </c>
      <c r="I10" s="27">
        <f>(Value!I10/Value!H10)-1-Returns!I$48/252</f>
        <v>-5.743063492062979E-4</v>
      </c>
      <c r="J10" s="27">
        <f>(Value!J10/Value!I10)-1-Returns!J$48/252</f>
        <v>-1.5189164346129753E-2</v>
      </c>
      <c r="K10" s="27">
        <f>(Value!K10/Value!J10)-1-Returns!K$48/252</f>
        <v>-3.9583951994806396E-2</v>
      </c>
      <c r="L10" s="27">
        <f>(Value!L10/Value!K10)-1-Returns!L$48/252</f>
        <v>-2.7205844651627828E-2</v>
      </c>
      <c r="M10" s="27">
        <f>(Value!M10/Value!L10)-1-Returns!M$48/252</f>
        <v>6.4136105742762919E-2</v>
      </c>
      <c r="N10" s="27">
        <f>(Value!N10/Value!M10)-1-Returns!N$48/252</f>
        <v>8.4659714762600081E-3</v>
      </c>
      <c r="O10" s="39">
        <f>(Value!O10/Value!N10)-1-Returns!O$48/252</f>
        <v>4.0556351561429511E-2</v>
      </c>
      <c r="P10" s="39">
        <f>(Value!P10/Value!O10)-1-Returns!P$48/252</f>
        <v>-1.9693986370417555E-3</v>
      </c>
      <c r="Q10" s="39">
        <f>(Value!Q10/Value!P10)-1-Returns!Q$48/252</f>
        <v>-8.839056465577618E-4</v>
      </c>
      <c r="R10" s="39">
        <f>(Value!R10/Value!Q10)-1-Returns!R$48/252</f>
        <v>1.4553411988673834E-2</v>
      </c>
      <c r="S10" s="39">
        <f>(Value!S10/Value!R10)-1-Returns!S$48/252</f>
        <v>-2.0184918426717131E-3</v>
      </c>
      <c r="T10" s="27">
        <f>(Value!T10/Value!S10)-1-Returns!T$48/252</f>
        <v>-3.909957169924505E-2</v>
      </c>
      <c r="U10" s="25">
        <f>(Value!U10/Value!T10)-1-Returns!U$48/252</f>
        <v>2.1309998894200596E-2</v>
      </c>
      <c r="V10" s="25">
        <f>(Value!V10/Value!U10)-1-Returns!V$48/252</f>
        <v>8.3635092755639483E-3</v>
      </c>
      <c r="W10" s="25">
        <f>(Value!W10/Value!V10)-1-Returns!W$48/252</f>
        <v>6.0665611670682851E-2</v>
      </c>
      <c r="X10" s="25">
        <f>(Value!X10/Value!W10)-1-Returns!X$48/252</f>
        <v>1.5057118658907794E-2</v>
      </c>
      <c r="Y10" s="27">
        <f>(Value!Y10/Value!X10)-1-Returns!Y$48/252</f>
        <v>2.1382311029250413E-3</v>
      </c>
      <c r="Z10" s="25">
        <f>(Value!Z10/Value!Y10)-1-Returns!Z$48/252</f>
        <v>-2.4907029706710278E-2</v>
      </c>
      <c r="AA10" s="25">
        <f>(Value!AA10/Value!Z10)-1-Returns!AA$48/252</f>
        <v>-9.7219683118077785E-3</v>
      </c>
      <c r="AB10" s="25">
        <f>(Value!AB10/Value!AA10)-1-Returns!AB$48/252</f>
        <v>-2.4865356378554089E-2</v>
      </c>
      <c r="AC10" s="52">
        <f>(Value!AC10/Value!AB10)-1-Returns!AC$48/252</f>
        <v>8.299323721104028E-3</v>
      </c>
      <c r="AD10" s="27">
        <f>(Value!AD10/Value!AC10)-1-Returns!AD$48/252</f>
        <v>-4.3312614483117698E-2</v>
      </c>
      <c r="AE10" s="25">
        <f>(Value!AE10/Value!AD10)-1-Returns!AE$48/252</f>
        <v>-5.3503590572443652E-2</v>
      </c>
      <c r="AF10" s="25">
        <f>(Value!AF10/Value!AE10)-1-Returns!AF$48/252</f>
        <v>3.5545368463335156E-2</v>
      </c>
      <c r="AG10" s="25">
        <f>(Value!AG10/Value!AF10)-1-Returns!AG$48/252</f>
        <v>-5.1951707752691007E-4</v>
      </c>
      <c r="AH10" s="52">
        <f>(Value!AH10/Value!AG10)-1-Returns!AH$48/252</f>
        <v>-1.3546780145183403E-3</v>
      </c>
      <c r="AI10" s="27">
        <f>(Value!AI10/Value!AH10)-1-Returns!AI$48/252</f>
        <v>3.5501764594350997E-2</v>
      </c>
      <c r="AJ10" s="25">
        <f>(Value!AJ10/Value!AI10)-1-Returns!AJ$48/252</f>
        <v>7.152004404091987E-2</v>
      </c>
      <c r="AK10" s="25">
        <f>(Value!AK10/Value!AJ10)-1-Returns!AK$48/252</f>
        <v>7.8173266459097543E-2</v>
      </c>
      <c r="AL10" s="25">
        <f>(Value!AL10/Value!AK10)-1-Returns!AL$48/252</f>
        <v>3.8754597307991043E-3</v>
      </c>
      <c r="AM10" s="52">
        <f>(Value!AM10/Value!AL10)-1-Returns!AM$48/252</f>
        <v>-5.6942145440895097E-5</v>
      </c>
      <c r="AN10" s="27">
        <f>(Value!AN10/Value!AM10)-1-Returns!AN$48/252</f>
        <v>-3.230218186412876E-3</v>
      </c>
      <c r="AO10" s="25">
        <f>(Value!AO10/Value!AN10)-1-Returns!AO$48/252</f>
        <v>7.3606092953517775E-3</v>
      </c>
      <c r="AP10" s="25">
        <f>(Value!AP10/Value!AO10)-1-Returns!AP$48/252</f>
        <v>4.936062955543513E-3</v>
      </c>
      <c r="AQ10" s="25">
        <f>(Value!AQ10/Value!AP10)-1-Returns!AQ$48/252</f>
        <v>-2.4317842347327651E-3</v>
      </c>
      <c r="AR10" s="52">
        <f>(Value!AR10/Value!AQ10)-1-Returns!AR$48/252</f>
        <v>1.9623626843756786E-3</v>
      </c>
      <c r="AS10" s="27">
        <f>(Value!AS10/Value!AR10)-1-Returns!AS$48/252</f>
        <v>-4.9931250361995123E-3</v>
      </c>
      <c r="AT10" s="52">
        <f>(Value!AT10/Value!AS10)-1-Returns!AT$48/252</f>
        <v>-6.8087114381115517E-3</v>
      </c>
      <c r="AU10" s="27">
        <f>Value!AT10/1000000-1</f>
        <v>0.17894725</v>
      </c>
      <c r="AV10" s="25">
        <f t="shared" si="1"/>
        <v>0.45437489297881384</v>
      </c>
      <c r="AW10" s="25">
        <f>-0.25%*5</f>
        <v>-1.2500000000000001E-2</v>
      </c>
      <c r="AX10" s="29">
        <f t="shared" si="2"/>
        <v>2.1775145717365656</v>
      </c>
    </row>
    <row r="11" spans="2:50">
      <c r="B11" s="30">
        <f t="shared" si="0"/>
        <v>23</v>
      </c>
      <c r="C11" s="21" t="s">
        <v>5</v>
      </c>
      <c r="D11" s="15" t="s">
        <v>64</v>
      </c>
      <c r="E11" s="26">
        <f>IFERROR(LN(Value!E11/1000000)-Returns!E$48/252,-Returns!E$48)</f>
        <v>2.0566547587276763E-4</v>
      </c>
      <c r="F11" s="26">
        <f>(Value!F11/Value!E11)-1-Returns!F$48/252</f>
        <v>4.4187122347794246E-4</v>
      </c>
      <c r="G11" s="26">
        <f>(Value!G11/Value!F11)-1-Returns!G$48/252</f>
        <v>-3.1706349206349205E-5</v>
      </c>
      <c r="H11" s="26">
        <f>(Value!H11/Value!G11)-1-Returns!H$48/252</f>
        <v>-7.0442398067900296E-3</v>
      </c>
      <c r="I11" s="26">
        <f>(Value!I11/Value!H11)-1-Returns!I$48/252</f>
        <v>-2.3088671041058256E-3</v>
      </c>
      <c r="J11" s="26">
        <f>(Value!J11/Value!I11)-1-Returns!J$48/252</f>
        <v>3.0138287556776157E-4</v>
      </c>
      <c r="K11" s="26">
        <f>(Value!K11/Value!J11)-1-Returns!K$48/252</f>
        <v>-1.1202439283355443E-2</v>
      </c>
      <c r="L11" s="26">
        <f>(Value!L11/Value!K11)-1-Returns!L$48/252</f>
        <v>-1.5655847093657679E-2</v>
      </c>
      <c r="M11" s="26">
        <f>(Value!M11/Value!L11)-1-Returns!M$48/252</f>
        <v>7.4130064836492471E-3</v>
      </c>
      <c r="N11" s="26">
        <f>(Value!N11/Value!M11)-1-Returns!N$48/252</f>
        <v>-1.5912644746502293E-3</v>
      </c>
      <c r="O11" s="38">
        <f>(Value!O11/Value!N11)-1-Returns!O$48/252</f>
        <v>1.0953003881219734E-2</v>
      </c>
      <c r="P11" s="38">
        <f>(Value!P11/Value!O11)-1-Returns!P$48/252</f>
        <v>3.9554143679105522E-4</v>
      </c>
      <c r="Q11" s="38">
        <f>(Value!Q11/Value!P11)-1-Returns!Q$48/252</f>
        <v>5.6133636691453029E-4</v>
      </c>
      <c r="R11" s="38">
        <f>(Value!R11/Value!Q11)-1-Returns!R$48/252</f>
        <v>5.4171764918062382E-3</v>
      </c>
      <c r="S11" s="38">
        <f>(Value!S11/Value!R11)-1-Returns!S$48/252</f>
        <v>5.4484294228400254E-3</v>
      </c>
      <c r="T11" s="26">
        <f>(Value!T11/Value!S11)-1-Returns!T$48/252</f>
        <v>-2.0395318764308036E-3</v>
      </c>
      <c r="U11" s="24">
        <f>(Value!U11/Value!T11)-1-Returns!U$48/252</f>
        <v>1.7848242748098563E-3</v>
      </c>
      <c r="V11" s="24">
        <f>(Value!V11/Value!U11)-1-Returns!V$48/252</f>
        <v>4.8568276043059125E-4</v>
      </c>
      <c r="W11" s="24">
        <f>(Value!W11/Value!V11)-1-Returns!W$48/252</f>
        <v>7.609213644145206E-4</v>
      </c>
      <c r="X11" s="24">
        <f>(Value!X11/Value!W11)-1-Returns!X$48/252</f>
        <v>-2.3783267105325114E-3</v>
      </c>
      <c r="Y11" s="26">
        <f>(Value!Y11/Value!X11)-1-Returns!Y$48/252</f>
        <v>-1.4546436998234614E-3</v>
      </c>
      <c r="Z11" s="24">
        <f>(Value!Z11/Value!Y11)-1-Returns!Z$48/252</f>
        <v>5.7501057644664848E-4</v>
      </c>
      <c r="AA11" s="24">
        <f>(Value!AA11/Value!Z11)-1-Returns!AA$48/252</f>
        <v>5.4540245591799157E-4</v>
      </c>
      <c r="AB11" s="24">
        <f>(Value!AB11/Value!AA11)-1-Returns!AB$48/252</f>
        <v>-4.8419489594170973E-4</v>
      </c>
      <c r="AC11" s="53">
        <f>(Value!AC11/Value!AB11)-1-Returns!AC$48/252</f>
        <v>-1.8459935837665321E-3</v>
      </c>
      <c r="AD11" s="26">
        <f>(Value!AD11/Value!AC11)-1-Returns!AD$48/252</f>
        <v>-4.7676545265956218E-3</v>
      </c>
      <c r="AE11" s="24">
        <f>(Value!AE11/Value!AD11)-1-Returns!AE$48/252</f>
        <v>-1.4865585628493607E-3</v>
      </c>
      <c r="AF11" s="24">
        <f>(Value!AF11/Value!AE11)-1-Returns!AF$48/252</f>
        <v>1.0305308741141593E-2</v>
      </c>
      <c r="AG11" s="24">
        <f>(Value!AG11/Value!AF11)-1-Returns!AG$48/252</f>
        <v>6.0024072825475769E-2</v>
      </c>
      <c r="AH11" s="53">
        <f>(Value!AH11/Value!AG11)-1-Returns!AH$48/252</f>
        <v>-2.6212954044184732E-2</v>
      </c>
      <c r="AI11" s="26">
        <f>(Value!AI11/Value!AH11)-1-Returns!AI$48/252</f>
        <v>-3.9300182623482623E-2</v>
      </c>
      <c r="AJ11" s="24">
        <f>(Value!AJ11/Value!AI11)-1-Returns!AJ$48/252</f>
        <v>5.6958504573594764E-3</v>
      </c>
      <c r="AK11" s="24">
        <f>(Value!AK11/Value!AJ11)-1-Returns!AK$48/252</f>
        <v>1.3368013086776645E-2</v>
      </c>
      <c r="AL11" s="24">
        <f>(Value!AL11/Value!AK11)-1-Returns!AL$48/252</f>
        <v>1.9894215291484097E-2</v>
      </c>
      <c r="AM11" s="53">
        <f>(Value!AM11/Value!AL11)-1-Returns!AM$48/252</f>
        <v>-3.4609324881039016E-5</v>
      </c>
      <c r="AN11" s="26">
        <f>(Value!AN11/Value!AM11)-1-Returns!AN$48/252</f>
        <v>-1.6836082270645574E-2</v>
      </c>
      <c r="AO11" s="24">
        <f>(Value!AO11/Value!AN11)-1-Returns!AO$48/252</f>
        <v>-1.3608889130965532E-4</v>
      </c>
      <c r="AP11" s="24">
        <f>(Value!AP11/Value!AO11)-1-Returns!AP$48/252</f>
        <v>4.2481553093198952E-3</v>
      </c>
      <c r="AQ11" s="24">
        <f>(Value!AQ11/Value!AP11)-1-Returns!AQ$48/252</f>
        <v>-9.3498116011879245E-4</v>
      </c>
      <c r="AR11" s="53">
        <f>(Value!AR11/Value!AQ11)-1-Returns!AR$48/252</f>
        <v>5.4433942256235822E-3</v>
      </c>
      <c r="AS11" s="26">
        <f>(Value!AS11/Value!AR11)-1-Returns!AS$48/252</f>
        <v>-4.9326708352988953E-3</v>
      </c>
      <c r="AT11" s="53">
        <f>(Value!AT11/Value!AS11)-1-Returns!AT$48/252</f>
        <v>-1.4155167007366286E-4</v>
      </c>
      <c r="AU11" s="26">
        <f>Value!AT11/1000000-1</f>
        <v>1.1292569999999946E-2</v>
      </c>
      <c r="AV11" s="24">
        <f t="shared" si="1"/>
        <v>0.21537954997504</v>
      </c>
      <c r="AW11" s="24">
        <f>-0.25%*1</f>
        <v>-2.5000000000000001E-3</v>
      </c>
      <c r="AX11" s="28">
        <f t="shared" si="2"/>
        <v>0.20187557499144229</v>
      </c>
    </row>
    <row r="12" spans="2:50">
      <c r="B12" s="31">
        <f t="shared" si="0"/>
        <v>41</v>
      </c>
      <c r="C12" s="22" t="s">
        <v>19</v>
      </c>
      <c r="D12" s="16" t="s">
        <v>69</v>
      </c>
      <c r="E12" s="27">
        <f>IFERROR(LN(Value!E12/1000000)-Returns!E$48/252,-Returns!E$48)</f>
        <v>-3.1706349206349205E-5</v>
      </c>
      <c r="F12" s="27">
        <f>(Value!F12/Value!E12)-1-Returns!F$48/252</f>
        <v>5.0483650793521772E-5</v>
      </c>
      <c r="G12" s="27">
        <f>(Value!G12/Value!F12)-1-Returns!G$48/252</f>
        <v>-3.1706349206349205E-5</v>
      </c>
      <c r="H12" s="27">
        <f>(Value!H12/Value!G12)-1-Returns!H$48/252</f>
        <v>-1.1377973799484574E-2</v>
      </c>
      <c r="I12" s="27">
        <f>(Value!I12/Value!H12)-1-Returns!I$48/252</f>
        <v>-4.2194614523204371E-3</v>
      </c>
      <c r="J12" s="27">
        <f>(Value!J12/Value!I12)-1-Returns!J$48/252</f>
        <v>-1.3232423130172295E-2</v>
      </c>
      <c r="K12" s="27">
        <f>(Value!K12/Value!J12)-1-Returns!K$48/252</f>
        <v>5.4417116980691638E-5</v>
      </c>
      <c r="L12" s="27">
        <f>(Value!L12/Value!K12)-1-Returns!L$48/252</f>
        <v>5.4410361535155338E-5</v>
      </c>
      <c r="M12" s="27">
        <f>(Value!M12/Value!L12)-1-Returns!M$48/252</f>
        <v>5.441389788192631E-5</v>
      </c>
      <c r="N12" s="27">
        <f>(Value!N12/Value!M12)-1-Returns!N$48/252</f>
        <v>5.4417432801616605E-5</v>
      </c>
      <c r="O12" s="39">
        <f>(Value!O12/Value!N12)-1-Returns!O$48/252</f>
        <v>2.1992956555023352E-4</v>
      </c>
      <c r="P12" s="39">
        <f>(Value!P12/Value!O12)-1-Returns!P$48/252</f>
        <v>5.5522098956159288E-5</v>
      </c>
      <c r="Q12" s="39">
        <f>(Value!Q12/Value!P12)-1-Returns!Q$48/252</f>
        <v>5.5525630126404385E-5</v>
      </c>
      <c r="R12" s="39">
        <f>(Value!R12/Value!Q12)-1-Returns!R$48/252</f>
        <v>5.5529159871123118E-5</v>
      </c>
      <c r="S12" s="39">
        <f>(Value!S12/Value!R12)-1-Returns!S$48/252</f>
        <v>5.5522404272376041E-5</v>
      </c>
      <c r="T12" s="27">
        <f>(Value!T12/Value!S12)-1-Returns!T$48/252</f>
        <v>2.1080471392231562E-4</v>
      </c>
      <c r="U12" s="25">
        <f>(Value!U12/Value!T12)-1-Returns!U$48/252</f>
        <v>4.639924624105443E-5</v>
      </c>
      <c r="V12" s="25">
        <f>(Value!V12/Value!U12)-1-Returns!V$48/252</f>
        <v>4.6402770816574761E-5</v>
      </c>
      <c r="W12" s="25">
        <f>(Value!W12/Value!V12)-1-Returns!W$48/252</f>
        <v>4.6396015120350102E-5</v>
      </c>
      <c r="X12" s="25">
        <f>(Value!X12/Value!W12)-1-Returns!X$48/252</f>
        <v>4.639953853701964E-5</v>
      </c>
      <c r="Y12" s="27">
        <f>(Value!Y12/Value!X12)-1-Returns!Y$48/252</f>
        <v>2.2461628414532255E-4</v>
      </c>
      <c r="Z12" s="25">
        <f>(Value!Z12/Value!Y12)-1-Returns!Z$48/252</f>
        <v>6.0202594218510271E-5</v>
      </c>
      <c r="AA12" s="25">
        <f>(Value!AA12/Value!Z12)-1-Returns!AA$48/252</f>
        <v>6.0206113896614795E-5</v>
      </c>
      <c r="AB12" s="25">
        <f>(Value!AB12/Value!AA12)-1-Returns!AB$48/252</f>
        <v>6.0209632151857491E-5</v>
      </c>
      <c r="AC12" s="52">
        <f>(Value!AC12/Value!AB12)-1-Returns!AC$48/252</f>
        <v>6.0202876893060704E-5</v>
      </c>
      <c r="AD12" s="27">
        <f>(Value!AD12/Value!AC12)-1-Returns!AD$48/252</f>
        <v>2.0111591494669209E-4</v>
      </c>
      <c r="AE12" s="25">
        <f>(Value!AE12/Value!AD12)-1-Returns!AE$48/252</f>
        <v>3.671460539305091E-5</v>
      </c>
      <c r="AF12" s="25">
        <f>(Value!AF12/Value!AE12)-1-Returns!AF$48/252</f>
        <v>3.6718118492639925E-5</v>
      </c>
      <c r="AG12" s="25">
        <f>(Value!AG12/Value!AF12)-1-Returns!AG$48/252</f>
        <v>3.6711363143470984E-5</v>
      </c>
      <c r="AH12" s="52">
        <f>(Value!AH12/Value!AG12)-1-Returns!AH$48/252</f>
        <v>3.6714875087983963E-5</v>
      </c>
      <c r="AI12" s="27">
        <f>(Value!AI12/Value!AH12)-1-Returns!AI$48/252</f>
        <v>1.9837970788954179E-4</v>
      </c>
      <c r="AJ12" s="25">
        <f>(Value!AJ12/Value!AI12)-1-Returns!AJ$48/252</f>
        <v>3.398055230024083E-5</v>
      </c>
      <c r="AK12" s="25">
        <f>(Value!AK12/Value!AJ12)-1-Returns!AK$48/252</f>
        <v>3.3973796863808359E-5</v>
      </c>
      <c r="AL12" s="25">
        <f>(Value!AL12/Value!AK12)-1-Returns!AL$48/252</f>
        <v>1.0275634223714516E-2</v>
      </c>
      <c r="AM12" s="52">
        <f>(Value!AM12/Value!AL12)-1-Returns!AM$48/252</f>
        <v>-3.9139466493727054E-4</v>
      </c>
      <c r="AN12" s="27">
        <f>(Value!AN12/Value!AM12)-1-Returns!AN$48/252</f>
        <v>-9.5224691289531437E-3</v>
      </c>
      <c r="AO12" s="25">
        <f>(Value!AO12/Value!AN12)-1-Returns!AO$48/252</f>
        <v>3.1315574910555896E-5</v>
      </c>
      <c r="AP12" s="25">
        <f>(Value!AP12/Value!AO12)-1-Returns!AP$48/252</f>
        <v>3.1319076564633705E-5</v>
      </c>
      <c r="AQ12" s="25">
        <f>(Value!AQ12/Value!AP12)-1-Returns!AQ$48/252</f>
        <v>3.1322576800290577E-5</v>
      </c>
      <c r="AR12" s="52">
        <f>(Value!AR12/Value!AQ12)-1-Returns!AR$48/252</f>
        <v>3.1315821240179262E-5</v>
      </c>
      <c r="AS12" s="27">
        <f>(Value!AS12/Value!AR12)-1-Returns!AS$48/252</f>
        <v>1.9544672201412107E-4</v>
      </c>
      <c r="AT12" s="52">
        <f>(Value!AT12/Value!AS12)-1-Returns!AT$48/252</f>
        <v>3.1041781132574845E-5</v>
      </c>
      <c r="AU12" s="27">
        <f>Value!AT12/1000000-1</f>
        <v>-2.4405910000000031E-2</v>
      </c>
      <c r="AV12" s="25">
        <f t="shared" si="1"/>
        <v>5.5382100374584416E-2</v>
      </c>
      <c r="AW12" s="25"/>
      <c r="AX12" s="29">
        <f t="shared" si="2"/>
        <v>-2.8115764561874297</v>
      </c>
    </row>
    <row r="13" spans="2:50">
      <c r="B13" s="30">
        <f t="shared" si="0"/>
        <v>30</v>
      </c>
      <c r="C13" s="21" t="s">
        <v>9</v>
      </c>
      <c r="D13" s="15" t="s">
        <v>83</v>
      </c>
      <c r="E13" s="26">
        <f>IFERROR(LN(Value!E13/1000000)-Returns!E$48/252,-Returns!E$48)</f>
        <v>-3.1706349206349205E-5</v>
      </c>
      <c r="F13" s="26">
        <f>(Value!F13/Value!E13)-1-Returns!F$48/252</f>
        <v>3.9189365079361923E-4</v>
      </c>
      <c r="G13" s="26">
        <f>(Value!G13/Value!F13)-1-Returns!G$48/252</f>
        <v>-3.9608199968088468E-4</v>
      </c>
      <c r="H13" s="26">
        <f>(Value!H13/Value!G13)-1-Returns!H$48/252</f>
        <v>-9.0981903921035778E-2</v>
      </c>
      <c r="I13" s="26">
        <f>(Value!I13/Value!H13)-1-Returns!I$48/252</f>
        <v>-3.9765235039833979E-2</v>
      </c>
      <c r="J13" s="26">
        <f>(Value!J13/Value!I13)-1-Returns!J$48/252</f>
        <v>6.1982983935175585E-3</v>
      </c>
      <c r="K13" s="26">
        <f>(Value!K13/Value!J13)-1-Returns!K$48/252</f>
        <v>-3.31006971659598E-2</v>
      </c>
      <c r="L13" s="26">
        <f>(Value!L13/Value!K13)-1-Returns!L$48/252</f>
        <v>-8.6507132282063592E-3</v>
      </c>
      <c r="M13" s="26">
        <f>(Value!M13/Value!L13)-1-Returns!M$48/252</f>
        <v>1.5967511362111207E-3</v>
      </c>
      <c r="N13" s="26">
        <f>(Value!N13/Value!M13)-1-Returns!N$48/252</f>
        <v>2.1393016962424974E-2</v>
      </c>
      <c r="O13" s="38">
        <f>(Value!O13/Value!N13)-1-Returns!O$48/252</f>
        <v>2.7872642917829489E-2</v>
      </c>
      <c r="P13" s="38">
        <f>(Value!P13/Value!O13)-1-Returns!P$48/252</f>
        <v>-3.6135514748918699E-4</v>
      </c>
      <c r="Q13" s="38">
        <f>(Value!Q13/Value!P13)-1-Returns!Q$48/252</f>
        <v>1.5938789988519893E-2</v>
      </c>
      <c r="R13" s="38">
        <f>(Value!R13/Value!Q13)-1-Returns!R$48/252</f>
        <v>2.902888709499369E-2</v>
      </c>
      <c r="S13" s="38">
        <f>(Value!S13/Value!R13)-1-Returns!S$48/252</f>
        <v>6.2519727267182189E-5</v>
      </c>
      <c r="T13" s="26">
        <f>(Value!T13/Value!S13)-1-Returns!T$48/252</f>
        <v>-2.2779645284058406E-2</v>
      </c>
      <c r="U13" s="24">
        <f>(Value!U13/Value!T13)-1-Returns!U$48/252</f>
        <v>6.2419532330054671E-3</v>
      </c>
      <c r="V13" s="24">
        <f>(Value!V13/Value!U13)-1-Returns!V$48/252</f>
        <v>1.7195259755985424E-3</v>
      </c>
      <c r="W13" s="24">
        <f>(Value!W13/Value!V13)-1-Returns!W$48/252</f>
        <v>3.1759497118258838E-3</v>
      </c>
      <c r="X13" s="24">
        <f>(Value!X13/Value!W13)-1-Returns!X$48/252</f>
        <v>3.7279745931680895E-3</v>
      </c>
      <c r="Y13" s="26">
        <f>(Value!Y13/Value!X13)-1-Returns!Y$48/252</f>
        <v>4.6640150563575442E-3</v>
      </c>
      <c r="Z13" s="24">
        <f>(Value!Z13/Value!Y13)-1-Returns!Z$48/252</f>
        <v>-1.1686482765595536E-2</v>
      </c>
      <c r="AA13" s="24">
        <f>(Value!AA13/Value!Z13)-1-Returns!AA$48/252</f>
        <v>6.9185753996746022E-3</v>
      </c>
      <c r="AB13" s="24">
        <f>(Value!AB13/Value!AA13)-1-Returns!AB$48/252</f>
        <v>2.5919490455135687E-3</v>
      </c>
      <c r="AC13" s="53">
        <f>(Value!AC13/Value!AB13)-1-Returns!AC$48/252</f>
        <v>1.3340401834675712E-2</v>
      </c>
      <c r="AD13" s="26">
        <f>(Value!AD13/Value!AC13)-1-Returns!AD$48/252</f>
        <v>-2.6639351720471448E-2</v>
      </c>
      <c r="AE13" s="24">
        <f>(Value!AE13/Value!AD13)-1-Returns!AE$48/252</f>
        <v>-2.7215575334619335E-2</v>
      </c>
      <c r="AF13" s="24">
        <f>(Value!AF13/Value!AE13)-1-Returns!AF$48/252</f>
        <v>9.6495915410837341E-3</v>
      </c>
      <c r="AG13" s="24">
        <f>(Value!AG13/Value!AF13)-1-Returns!AG$48/252</f>
        <v>1.6155937241047847E-2</v>
      </c>
      <c r="AH13" s="53">
        <f>(Value!AH13/Value!AG13)-1-Returns!AH$48/252</f>
        <v>2.780741999990166E-3</v>
      </c>
      <c r="AI13" s="26">
        <f>(Value!AI13/Value!AH13)-1-Returns!AI$48/252</f>
        <v>-2.6914728806540177E-2</v>
      </c>
      <c r="AJ13" s="24">
        <f>(Value!AJ13/Value!AI13)-1-Returns!AJ$48/252</f>
        <v>2.8109161876701139E-2</v>
      </c>
      <c r="AK13" s="24">
        <f>(Value!AK13/Value!AJ13)-1-Returns!AK$48/252</f>
        <v>5.3424985676164653E-2</v>
      </c>
      <c r="AL13" s="24">
        <f>(Value!AL13/Value!AK13)-1-Returns!AL$48/252</f>
        <v>1.7382596427403297E-2</v>
      </c>
      <c r="AM13" s="53">
        <f>(Value!AM13/Value!AL13)-1-Returns!AM$48/252</f>
        <v>1.1617590378869741E-4</v>
      </c>
      <c r="AN13" s="26">
        <f>(Value!AN13/Value!AM13)-1-Returns!AN$48/252</f>
        <v>1.2945768659460304E-2</v>
      </c>
      <c r="AO13" s="24">
        <f>(Value!AO13/Value!AN13)-1-Returns!AO$48/252</f>
        <v>1.9573468073945826E-3</v>
      </c>
      <c r="AP13" s="24">
        <f>(Value!AP13/Value!AO13)-1-Returns!AP$48/252</f>
        <v>4.4204285226125087E-2</v>
      </c>
      <c r="AQ13" s="24">
        <f>(Value!AQ13/Value!AP13)-1-Returns!AQ$48/252</f>
        <v>1.729655240545263E-3</v>
      </c>
      <c r="AR13" s="53">
        <f>(Value!AR13/Value!AQ13)-1-Returns!AR$48/252</f>
        <v>7.5160276914292444E-3</v>
      </c>
      <c r="AS13" s="26">
        <f>(Value!AS13/Value!AR13)-1-Returns!AS$48/252</f>
        <v>-3.4110629748141698E-2</v>
      </c>
      <c r="AT13" s="53">
        <f>(Value!AT13/Value!AS13)-1-Returns!AT$48/252</f>
        <v>-2.605311514906648E-2</v>
      </c>
      <c r="AU13" s="26">
        <f>Value!AT13/1000000-1</f>
        <v>-1.8810069999999901E-2</v>
      </c>
      <c r="AV13" s="24">
        <f t="shared" si="1"/>
        <v>0.38954893195326062</v>
      </c>
      <c r="AW13" s="24"/>
      <c r="AX13" s="28">
        <f t="shared" si="2"/>
        <v>-0.31353177865224924</v>
      </c>
    </row>
    <row r="14" spans="2:50">
      <c r="B14" s="31">
        <f t="shared" si="0"/>
        <v>26</v>
      </c>
      <c r="C14" s="22" t="s">
        <v>14</v>
      </c>
      <c r="D14" s="16" t="s">
        <v>77</v>
      </c>
      <c r="E14" s="27">
        <f>IFERROR(LN(Value!E14/1000000)-Returns!E$48/252,-Returns!E$48)</f>
        <v>-3.1706349206349205E-5</v>
      </c>
      <c r="F14" s="27">
        <f>(Value!F14/Value!E14)-1-Returns!F$48/252</f>
        <v>-1.4344516349206414E-2</v>
      </c>
      <c r="G14" s="27">
        <f>(Value!G14/Value!F14)-1-Returns!G$48/252</f>
        <v>-4.2419670100961576E-3</v>
      </c>
      <c r="H14" s="27">
        <f>(Value!H14/Value!G14)-1-Returns!H$48/252</f>
        <v>-0.1044348823511263</v>
      </c>
      <c r="I14" s="27">
        <f>(Value!I14/Value!H14)-1-Returns!I$48/252</f>
        <v>5.4384844827827683E-2</v>
      </c>
      <c r="J14" s="27">
        <f>(Value!J14/Value!I14)-1-Returns!J$48/252</f>
        <v>1.0005795636504904E-2</v>
      </c>
      <c r="K14" s="27">
        <f>(Value!K14/Value!J14)-1-Returns!K$48/252</f>
        <v>1.7209552503434991E-2</v>
      </c>
      <c r="L14" s="27">
        <f>(Value!L14/Value!K14)-1-Returns!L$48/252</f>
        <v>1.4560223382150643E-2</v>
      </c>
      <c r="M14" s="27">
        <f>(Value!M14/Value!L14)-1-Returns!M$48/252</f>
        <v>-5.3767033231292213E-2</v>
      </c>
      <c r="N14" s="27">
        <f>(Value!N14/Value!M14)-1-Returns!N$48/252</f>
        <v>3.4396990185369306E-2</v>
      </c>
      <c r="O14" s="39">
        <f>(Value!O14/Value!N14)-1-Returns!O$48/252</f>
        <v>-2.0606756252410867E-2</v>
      </c>
      <c r="P14" s="39">
        <f>(Value!P14/Value!O14)-1-Returns!P$48/252</f>
        <v>-3.8756118920370481E-3</v>
      </c>
      <c r="Q14" s="39">
        <f>(Value!Q14/Value!P14)-1-Returns!Q$48/252</f>
        <v>-1.4066596671839562E-2</v>
      </c>
      <c r="R14" s="39">
        <f>(Value!R14/Value!Q14)-1-Returns!R$48/252</f>
        <v>5.1060290863788682E-3</v>
      </c>
      <c r="S14" s="39">
        <f>(Value!S14/Value!R14)-1-Returns!S$48/252</f>
        <v>-1.9844656809423315E-2</v>
      </c>
      <c r="T14" s="27">
        <f>(Value!T14/Value!S14)-1-Returns!T$48/252</f>
        <v>1.0810104904971692E-2</v>
      </c>
      <c r="U14" s="25">
        <f>(Value!U14/Value!T14)-1-Returns!U$48/252</f>
        <v>-7.9743067775426314E-3</v>
      </c>
      <c r="V14" s="25">
        <f>(Value!V14/Value!U14)-1-Returns!V$48/252</f>
        <v>-6.5887871929640775E-3</v>
      </c>
      <c r="W14" s="25">
        <f>(Value!W14/Value!V14)-1-Returns!W$48/252</f>
        <v>2.7103313110335946E-3</v>
      </c>
      <c r="X14" s="25">
        <f>(Value!X14/Value!W14)-1-Returns!X$48/252</f>
        <v>1.5654957878108103E-4</v>
      </c>
      <c r="Y14" s="27">
        <f>(Value!Y14/Value!X14)-1-Returns!Y$48/252</f>
        <v>3.8153533104306405E-3</v>
      </c>
      <c r="Z14" s="25">
        <f>(Value!Z14/Value!Y14)-1-Returns!Z$48/252</f>
        <v>6.8434095166254802E-3</v>
      </c>
      <c r="AA14" s="25">
        <f>(Value!AA14/Value!Z14)-1-Returns!AA$48/252</f>
        <v>1.574477983735894E-2</v>
      </c>
      <c r="AB14" s="25">
        <f>(Value!AB14/Value!AA14)-1-Returns!AB$48/252</f>
        <v>1.3236292676413396E-3</v>
      </c>
      <c r="AC14" s="52">
        <f>(Value!AC14/Value!AB14)-1-Returns!AC$48/252</f>
        <v>2.5579976544545073E-2</v>
      </c>
      <c r="AD14" s="27">
        <f>(Value!AD14/Value!AC14)-1-Returns!AD$48/252</f>
        <v>-3.7314486298728024E-3</v>
      </c>
      <c r="AE14" s="25">
        <f>(Value!AE14/Value!AD14)-1-Returns!AE$48/252</f>
        <v>1.6647321955756623E-2</v>
      </c>
      <c r="AF14" s="25">
        <f>(Value!AF14/Value!AE14)-1-Returns!AF$48/252</f>
        <v>-7.1443515474206134E-3</v>
      </c>
      <c r="AG14" s="25">
        <f>(Value!AG14/Value!AF14)-1-Returns!AG$48/252</f>
        <v>1.1963031386607524E-2</v>
      </c>
      <c r="AH14" s="52">
        <f>(Value!AH14/Value!AG14)-1-Returns!AH$48/252</f>
        <v>-7.5446309374520128E-3</v>
      </c>
      <c r="AI14" s="27">
        <f>(Value!AI14/Value!AH14)-1-Returns!AI$48/252</f>
        <v>-2.2508604867511228E-2</v>
      </c>
      <c r="AJ14" s="25">
        <f>(Value!AJ14/Value!AI14)-1-Returns!AJ$48/252</f>
        <v>8.3832574780338589E-3</v>
      </c>
      <c r="AK14" s="25">
        <f>(Value!AK14/Value!AJ14)-1-Returns!AK$48/252</f>
        <v>3.2162644292007596E-2</v>
      </c>
      <c r="AL14" s="25">
        <f>(Value!AL14/Value!AK14)-1-Returns!AL$48/252</f>
        <v>2.9676026544560769E-4</v>
      </c>
      <c r="AM14" s="52">
        <f>(Value!AM14/Value!AL14)-1-Returns!AM$48/252</f>
        <v>1.0083006317733917E-4</v>
      </c>
      <c r="AN14" s="27">
        <f>(Value!AN14/Value!AM14)-1-Returns!AN$48/252</f>
        <v>0.33697347328027183</v>
      </c>
      <c r="AO14" s="25">
        <f>(Value!AO14/Value!AN14)-1-Returns!AO$48/252</f>
        <v>4.871416713586016E-6</v>
      </c>
      <c r="AP14" s="25">
        <f>(Value!AP14/Value!AO14)-1-Returns!AP$48/252</f>
        <v>4.8760106501505058E-6</v>
      </c>
      <c r="AQ14" s="25">
        <f>(Value!AQ14/Value!AP14)-1-Returns!AQ$48/252</f>
        <v>4.8729028696730986E-6</v>
      </c>
      <c r="AR14" s="52">
        <f>(Value!AR14/Value!AQ14)-1-Returns!AR$48/252</f>
        <v>-0.22364784843973082</v>
      </c>
      <c r="AS14" s="27">
        <f>(Value!AS14/Value!AR14)-1-Returns!AS$48/252</f>
        <v>-5.8509453903747661E-3</v>
      </c>
      <c r="AT14" s="52">
        <f>(Value!AT14/Value!AS14)-1-Returns!AT$48/252</f>
        <v>1.1236425842079529E-2</v>
      </c>
      <c r="AU14" s="27">
        <f>Value!AT14/1000000-1</f>
        <v>1.3737349999999982E-2</v>
      </c>
      <c r="AV14" s="25">
        <f t="shared" si="1"/>
        <v>1.0668761954997978</v>
      </c>
      <c r="AW14" s="25"/>
      <c r="AX14" s="29">
        <f t="shared" si="2"/>
        <v>6.8563297973240178E-2</v>
      </c>
    </row>
    <row r="15" spans="2:50">
      <c r="B15" s="30">
        <f t="shared" si="0"/>
        <v>18</v>
      </c>
      <c r="C15" s="21" t="s">
        <v>36</v>
      </c>
      <c r="D15" s="15" t="s">
        <v>74</v>
      </c>
      <c r="E15" s="26">
        <f>IFERROR(LN(Value!E15/1000000)-Returns!E$48/252,-Returns!E$48)</f>
        <v>-3.1706349206349205E-5</v>
      </c>
      <c r="F15" s="26">
        <f>(Value!F15/Value!E15)-1-Returns!F$48/252</f>
        <v>-3.1706349206349205E-5</v>
      </c>
      <c r="G15" s="26">
        <f>(Value!G15/Value!F15)-1-Returns!G$48/252</f>
        <v>-3.1706349206349205E-5</v>
      </c>
      <c r="H15" s="26">
        <f>(Value!H15/Value!G15)-1-Returns!H$48/252</f>
        <v>-5.1706349206369207E-5</v>
      </c>
      <c r="I15" s="26">
        <f>(Value!I15/Value!H15)-1-Returns!I$48/252</f>
        <v>-3.2716120037480145E-2</v>
      </c>
      <c r="J15" s="26">
        <f>(Value!J15/Value!I15)-1-Returns!J$48/252</f>
        <v>1.9021040193436492E-2</v>
      </c>
      <c r="K15" s="26">
        <f>(Value!K15/Value!J15)-1-Returns!K$48/252</f>
        <v>-8.5364619523913318E-2</v>
      </c>
      <c r="L15" s="26">
        <f>(Value!L15/Value!K15)-1-Returns!L$48/252</f>
        <v>0.10979261470331765</v>
      </c>
      <c r="M15" s="26">
        <f>(Value!M15/Value!L15)-1-Returns!M$48/252</f>
        <v>1.4168626714785098E-2</v>
      </c>
      <c r="N15" s="26">
        <f>(Value!N15/Value!M15)-1-Returns!N$48/252</f>
        <v>4.5184545041012839E-2</v>
      </c>
      <c r="O15" s="38">
        <f>(Value!O15/Value!N15)-1-Returns!O$48/252</f>
        <v>-9.7675670303253772E-3</v>
      </c>
      <c r="P15" s="38">
        <f>(Value!P15/Value!O15)-1-Returns!P$48/252</f>
        <v>9.445362914578934E-3</v>
      </c>
      <c r="Q15" s="38">
        <f>(Value!Q15/Value!P15)-1-Returns!Q$48/252</f>
        <v>3.3479828086690318E-2</v>
      </c>
      <c r="R15" s="38">
        <f>(Value!R15/Value!Q15)-1-Returns!R$48/252</f>
        <v>-2.7840497365414656E-2</v>
      </c>
      <c r="S15" s="38">
        <f>(Value!S15/Value!R15)-1-Returns!S$48/252</f>
        <v>-1.9889779872455399E-4</v>
      </c>
      <c r="T15" s="26">
        <f>(Value!T15/Value!S15)-1-Returns!T$48/252</f>
        <v>2.1080150168295222E-4</v>
      </c>
      <c r="U15" s="24">
        <f>(Value!U15/Value!T15)-1-Returns!U$48/252</f>
        <v>4.6396982914639255E-5</v>
      </c>
      <c r="V15" s="24">
        <f>(Value!V15/Value!U15)-1-Returns!V$48/252</f>
        <v>4.6399613105149089E-5</v>
      </c>
      <c r="W15" s="24">
        <f>(Value!W15/Value!V15)-1-Returns!W$48/252</f>
        <v>4.890626443411171E-4</v>
      </c>
      <c r="X15" s="24">
        <f>(Value!X15/Value!W15)-1-Returns!X$48/252</f>
        <v>-5.6808435264899329E-4</v>
      </c>
      <c r="Y15" s="26">
        <f>(Value!Y15/Value!X15)-1-Returns!Y$48/252</f>
        <v>4.9728321189395524E-4</v>
      </c>
      <c r="Z15" s="24">
        <f>(Value!Z15/Value!Y15)-1-Returns!Z$48/252</f>
        <v>-6.9041408529264062E-3</v>
      </c>
      <c r="AA15" s="24">
        <f>(Value!AA15/Value!Z15)-1-Returns!AA$48/252</f>
        <v>4.656944776193983E-4</v>
      </c>
      <c r="AB15" s="24">
        <f>(Value!AB15/Value!AA15)-1-Returns!AB$48/252</f>
        <v>-5.5613580458482928E-3</v>
      </c>
      <c r="AC15" s="53">
        <f>(Value!AC15/Value!AB15)-1-Returns!AC$48/252</f>
        <v>-4.5506428300496178E-2</v>
      </c>
      <c r="AD15" s="26">
        <f>(Value!AD15/Value!AC15)-1-Returns!AD$48/252</f>
        <v>-1.571755922798863E-2</v>
      </c>
      <c r="AE15" s="24">
        <f>(Value!AE15/Value!AD15)-1-Returns!AE$48/252</f>
        <v>-5.2451592470990739E-3</v>
      </c>
      <c r="AF15" s="24">
        <f>(Value!AF15/Value!AE15)-1-Returns!AF$48/252</f>
        <v>1.9756115601128775E-3</v>
      </c>
      <c r="AG15" s="24">
        <f>(Value!AG15/Value!AF15)-1-Returns!AG$48/252</f>
        <v>8.03669529761291E-2</v>
      </c>
      <c r="AH15" s="53">
        <f>(Value!AH15/Value!AG15)-1-Returns!AH$48/252</f>
        <v>2.4353289073703089E-2</v>
      </c>
      <c r="AI15" s="26">
        <f>(Value!AI15/Value!AH15)-1-Returns!AI$48/252</f>
        <v>-2.371468565548147E-2</v>
      </c>
      <c r="AJ15" s="24">
        <f>(Value!AJ15/Value!AI15)-1-Returns!AJ$48/252</f>
        <v>5.2152293884091721E-3</v>
      </c>
      <c r="AK15" s="24">
        <f>(Value!AK15/Value!AJ15)-1-Returns!AK$48/252</f>
        <v>3.1816402426321686E-3</v>
      </c>
      <c r="AL15" s="24">
        <f>(Value!AL15/Value!AK15)-1-Returns!AL$48/252</f>
        <v>2.3807097122266383E-3</v>
      </c>
      <c r="AM15" s="53">
        <f>(Value!AM15/Value!AL15)-1-Returns!AM$48/252</f>
        <v>5.6903676865440345E-5</v>
      </c>
      <c r="AN15" s="26">
        <f>(Value!AN15/Value!AM15)-1-Returns!AN$48/252</f>
        <v>-7.2036602260803833E-4</v>
      </c>
      <c r="AO15" s="24">
        <f>(Value!AO15/Value!AN15)-1-Returns!AO$48/252</f>
        <v>-6.7888906858699108E-5</v>
      </c>
      <c r="AP15" s="24">
        <f>(Value!AP15/Value!AO15)-1-Returns!AP$48/252</f>
        <v>-1.3953926420878621E-3</v>
      </c>
      <c r="AQ15" s="24">
        <f>(Value!AQ15/Value!AP15)-1-Returns!AQ$48/252</f>
        <v>2.7139167011226923E-4</v>
      </c>
      <c r="AR15" s="53">
        <f>(Value!AR15/Value!AQ15)-1-Returns!AR$48/252</f>
        <v>4.9362455676123127E-3</v>
      </c>
      <c r="AS15" s="26">
        <f>(Value!AS15/Value!AR15)-1-Returns!AS$48/252</f>
        <v>-3.1487165035353026E-3</v>
      </c>
      <c r="AT15" s="53">
        <f>(Value!AT15/Value!AS15)-1-Returns!AT$48/252</f>
        <v>-1.3202985020197388E-3</v>
      </c>
      <c r="AU15" s="26">
        <f>Value!AT15/1000000-1</f>
        <v>7.6756800000000069E-2</v>
      </c>
      <c r="AV15" s="24">
        <f t="shared" si="1"/>
        <v>0.46216667860405319</v>
      </c>
      <c r="AW15" s="24">
        <f>-0.25%*4</f>
        <v>-0.01</v>
      </c>
      <c r="AX15" s="28">
        <f t="shared" si="2"/>
        <v>0.84658905240508331</v>
      </c>
    </row>
    <row r="16" spans="2:50">
      <c r="B16" s="31">
        <f t="shared" si="0"/>
        <v>21</v>
      </c>
      <c r="C16" s="22" t="s">
        <v>24</v>
      </c>
      <c r="D16" s="16" t="s">
        <v>82</v>
      </c>
      <c r="E16" s="27">
        <f>IFERROR(LN(Value!E16/1000000)-Returns!E$48/252,-Returns!E$48)</f>
        <v>-1.2326984443357992E-2</v>
      </c>
      <c r="F16" s="27">
        <f>(Value!F16/Value!E16)-1-Returns!F$48/252</f>
        <v>1.0934652556622961E-2</v>
      </c>
      <c r="G16" s="27">
        <f>(Value!G16/Value!F16)-1-Returns!G$48/252</f>
        <v>-8.3832954317968316E-3</v>
      </c>
      <c r="H16" s="27">
        <f>(Value!H16/Value!G16)-1-Returns!H$48/252</f>
        <v>-4.4964951228758987E-2</v>
      </c>
      <c r="I16" s="27">
        <f>(Value!I16/Value!H16)-1-Returns!I$48/252</f>
        <v>-6.6581107782653248E-2</v>
      </c>
      <c r="J16" s="27">
        <f>(Value!J16/Value!I16)-1-Returns!J$48/252</f>
        <v>5.0946551116343566E-2</v>
      </c>
      <c r="K16" s="27">
        <f>(Value!K16/Value!J16)-1-Returns!K$48/252</f>
        <v>1.60438330531298E-2</v>
      </c>
      <c r="L16" s="27">
        <f>(Value!L16/Value!K16)-1-Returns!L$48/252</f>
        <v>7.6840974391012298E-2</v>
      </c>
      <c r="M16" s="27">
        <f>(Value!M16/Value!L16)-1-Returns!M$48/252</f>
        <v>-6.4363327921048083E-2</v>
      </c>
      <c r="N16" s="27">
        <f>(Value!N16/Value!M16)-1-Returns!N$48/252</f>
        <v>-9.7677664717758361E-3</v>
      </c>
      <c r="O16" s="39">
        <f>(Value!O16/Value!N16)-1-Returns!O$48/252</f>
        <v>-2.2357064619997917E-2</v>
      </c>
      <c r="P16" s="39">
        <f>(Value!P16/Value!O16)-1-Returns!P$48/252</f>
        <v>3.0251710194675714E-2</v>
      </c>
      <c r="Q16" s="39">
        <f>(Value!Q16/Value!P16)-1-Returns!Q$48/252</f>
        <v>-5.3803897657529069E-2</v>
      </c>
      <c r="R16" s="39">
        <f>(Value!R16/Value!Q16)-1-Returns!R$48/252</f>
        <v>0.10716623619669892</v>
      </c>
      <c r="S16" s="39">
        <f>(Value!S16/Value!R16)-1-Returns!S$48/252</f>
        <v>-1.3915370583005784E-2</v>
      </c>
      <c r="T16" s="27">
        <f>(Value!T16/Value!S16)-1-Returns!T$48/252</f>
        <v>-7.9451677522258346E-2</v>
      </c>
      <c r="U16" s="25">
        <f>(Value!U16/Value!T16)-1-Returns!U$48/252</f>
        <v>-1.0151940636400906E-2</v>
      </c>
      <c r="V16" s="25">
        <f>(Value!V16/Value!U16)-1-Returns!V$48/252</f>
        <v>9.283308613131612E-4</v>
      </c>
      <c r="W16" s="25">
        <f>(Value!W16/Value!V16)-1-Returns!W$48/252</f>
        <v>0.16147809803606117</v>
      </c>
      <c r="X16" s="25">
        <f>(Value!X16/Value!W16)-1-Returns!X$48/252</f>
        <v>2.9916521448503205E-2</v>
      </c>
      <c r="Y16" s="27">
        <f>(Value!Y16/Value!X16)-1-Returns!Y$48/252</f>
        <v>4.5045021943083401E-2</v>
      </c>
      <c r="Z16" s="25">
        <f>(Value!Z16/Value!Y16)-1-Returns!Z$48/252</f>
        <v>5.4651599947268985E-4</v>
      </c>
      <c r="AA16" s="25">
        <f>(Value!AA16/Value!Z16)-1-Returns!AA$48/252</f>
        <v>-1.6327584054154416E-2</v>
      </c>
      <c r="AB16" s="25">
        <f>(Value!AB16/Value!AA16)-1-Returns!AB$48/252</f>
        <v>1.6373253623732258E-2</v>
      </c>
      <c r="AC16" s="52">
        <f>(Value!AC16/Value!AB16)-1-Returns!AC$48/252</f>
        <v>-1.3380334233521092E-2</v>
      </c>
      <c r="AD16" s="27">
        <f>(Value!AD16/Value!AC16)-1-Returns!AD$48/252</f>
        <v>-3.077979470753567E-3</v>
      </c>
      <c r="AE16" s="25">
        <f>(Value!AE16/Value!AD16)-1-Returns!AE$48/252</f>
        <v>-8.8730838420447277E-3</v>
      </c>
      <c r="AF16" s="25">
        <f>(Value!AF16/Value!AE16)-1-Returns!AF$48/252</f>
        <v>-1.8009684664262515E-2</v>
      </c>
      <c r="AG16" s="25">
        <f>(Value!AG16/Value!AF16)-1-Returns!AG$48/252</f>
        <v>-1.6856220368561891E-2</v>
      </c>
      <c r="AH16" s="52">
        <f>(Value!AH16/Value!AG16)-1-Returns!AH$48/252</f>
        <v>-2.1143694041429574E-3</v>
      </c>
      <c r="AI16" s="27">
        <f>(Value!AI16/Value!AH16)-1-Returns!AI$48/252</f>
        <v>-4.0036243251061017E-3</v>
      </c>
      <c r="AJ16" s="25">
        <f>(Value!AJ16/Value!AI16)-1-Returns!AJ$48/252</f>
        <v>-2.2122790110429926E-3</v>
      </c>
      <c r="AK16" s="25">
        <f>(Value!AK16/Value!AJ16)-1-Returns!AK$48/252</f>
        <v>2.0062963985455751E-2</v>
      </c>
      <c r="AL16" s="25">
        <f>(Value!AL16/Value!AK16)-1-Returns!AL$48/252</f>
        <v>1.0221302085529118E-2</v>
      </c>
      <c r="AM16" s="52">
        <f>(Value!AM16/Value!AL16)-1-Returns!AM$48/252</f>
        <v>9.5774937578331943E-5</v>
      </c>
      <c r="AN16" s="27">
        <f>(Value!AN16/Value!AM16)-1-Returns!AN$48/252</f>
        <v>-1.134649100835426E-2</v>
      </c>
      <c r="AO16" s="25">
        <f>(Value!AO16/Value!AN16)-1-Returns!AO$48/252</f>
        <v>-4.0145434422992178E-3</v>
      </c>
      <c r="AP16" s="25">
        <f>(Value!AP16/Value!AO16)-1-Returns!AP$48/252</f>
        <v>-1.4282479760789875E-2</v>
      </c>
      <c r="AQ16" s="25">
        <f>(Value!AQ16/Value!AP16)-1-Returns!AQ$48/252</f>
        <v>-1.0509354536325051E-2</v>
      </c>
      <c r="AR16" s="52">
        <f>(Value!AR16/Value!AQ16)-1-Returns!AR$48/252</f>
        <v>2.7578592890503104E-5</v>
      </c>
      <c r="AS16" s="27">
        <f>(Value!AS16/Value!AR16)-1-Returns!AS$48/252</f>
        <v>5.39994160618691E-4</v>
      </c>
      <c r="AT16" s="52">
        <f>(Value!AT16/Value!AS16)-1-Returns!AT$48/252</f>
        <v>6.9602688923299917E-4</v>
      </c>
      <c r="AU16" s="27">
        <f>Value!AT16/1000000-1</f>
        <v>3.3819319999999875E-2</v>
      </c>
      <c r="AV16" s="25">
        <f t="shared" si="1"/>
        <v>0.66942007301215822</v>
      </c>
      <c r="AW16" s="25"/>
      <c r="AX16" s="29">
        <f t="shared" si="2"/>
        <v>0.28926585607344329</v>
      </c>
    </row>
    <row r="17" spans="2:50">
      <c r="B17" s="30">
        <f t="shared" si="0"/>
        <v>12</v>
      </c>
      <c r="C17" s="21" t="s">
        <v>7</v>
      </c>
      <c r="D17" s="15" t="s">
        <v>73</v>
      </c>
      <c r="E17" s="26">
        <f>IFERROR(LN(Value!E17/1000000)-Returns!E$48/252,-Returns!E$48)</f>
        <v>-3.1706349206349205E-5</v>
      </c>
      <c r="F17" s="26">
        <f>(Value!F17/Value!E17)-1-Returns!F$48/252</f>
        <v>-3.1706349206349205E-5</v>
      </c>
      <c r="G17" s="26">
        <f>(Value!G17/Value!F17)-1-Returns!G$48/252</f>
        <v>-3.1706349206349205E-5</v>
      </c>
      <c r="H17" s="26">
        <f>(Value!H17/Value!G17)-1-Returns!H$48/252</f>
        <v>5.5108336507936357E-3</v>
      </c>
      <c r="I17" s="26">
        <f>(Value!I17/Value!H17)-1-Returns!I$48/252</f>
        <v>-2.9506670183158223E-2</v>
      </c>
      <c r="J17" s="26">
        <f>(Value!J17/Value!I17)-1-Returns!J$48/252</f>
        <v>4.2880542086935106E-2</v>
      </c>
      <c r="K17" s="26">
        <f>(Value!K17/Value!J17)-1-Returns!K$48/252</f>
        <v>-0.10139939039821182</v>
      </c>
      <c r="L17" s="26">
        <f>(Value!L17/Value!K17)-1-Returns!L$48/252</f>
        <v>0.12962245496319322</v>
      </c>
      <c r="M17" s="26">
        <f>(Value!M17/Value!L17)-1-Returns!M$48/252</f>
        <v>3.4683085001406336E-2</v>
      </c>
      <c r="N17" s="26">
        <f>(Value!N17/Value!M17)-1-Returns!N$48/252</f>
        <v>-5.2827845337067567E-2</v>
      </c>
      <c r="O17" s="38">
        <f>(Value!O17/Value!N17)-1-Returns!O$48/252</f>
        <v>7.0317243595431978E-3</v>
      </c>
      <c r="P17" s="38">
        <f>(Value!P17/Value!O17)-1-Returns!P$48/252</f>
        <v>-3.5706842055916614E-2</v>
      </c>
      <c r="Q17" s="38">
        <f>(Value!Q17/Value!P17)-1-Returns!Q$48/252</f>
        <v>-1.2501520688275638E-2</v>
      </c>
      <c r="R17" s="38">
        <f>(Value!R17/Value!Q17)-1-Returns!R$48/252</f>
        <v>-3.9667291169483358E-2</v>
      </c>
      <c r="S17" s="38">
        <f>(Value!S17/Value!R17)-1-Returns!S$48/252</f>
        <v>4.2569444600054802E-2</v>
      </c>
      <c r="T17" s="26">
        <f>(Value!T17/Value!S17)-1-Returns!T$48/252</f>
        <v>-6.9937377998998351E-2</v>
      </c>
      <c r="U17" s="24">
        <f>(Value!U17/Value!T17)-1-Returns!U$48/252</f>
        <v>8.3076840061330981E-2</v>
      </c>
      <c r="V17" s="24">
        <f>(Value!V17/Value!U17)-1-Returns!V$48/252</f>
        <v>2.4539219961705491E-2</v>
      </c>
      <c r="W17" s="24">
        <f>(Value!W17/Value!V17)-1-Returns!W$48/252</f>
        <v>8.8322607098640815E-2</v>
      </c>
      <c r="X17" s="24">
        <f>(Value!X17/Value!W17)-1-Returns!X$48/252</f>
        <v>4.382518025171056E-2</v>
      </c>
      <c r="Y17" s="26">
        <f>(Value!Y17/Value!X17)-1-Returns!Y$48/252</f>
        <v>3.6866235712585342E-2</v>
      </c>
      <c r="Z17" s="24">
        <f>(Value!Z17/Value!Y17)-1-Returns!Z$48/252</f>
        <v>2.1539309423920065E-2</v>
      </c>
      <c r="AA17" s="24">
        <f>(Value!AA17/Value!Z17)-1-Returns!AA$48/252</f>
        <v>4.3266791604718517E-2</v>
      </c>
      <c r="AB17" s="24">
        <f>(Value!AB17/Value!AA17)-1-Returns!AB$48/252</f>
        <v>5.7421406811571304E-3</v>
      </c>
      <c r="AC17" s="53">
        <f>(Value!AC17/Value!AB17)-1-Returns!AC$48/252</f>
        <v>2.9956465645440571E-2</v>
      </c>
      <c r="AD17" s="26">
        <f>(Value!AD17/Value!AC17)-1-Returns!AD$48/252</f>
        <v>-2.7403202342135806E-5</v>
      </c>
      <c r="AE17" s="24">
        <f>(Value!AE17/Value!AD17)-1-Returns!AE$48/252</f>
        <v>4.2717868518464796E-4</v>
      </c>
      <c r="AF17" s="24">
        <f>(Value!AF17/Value!AE17)-1-Returns!AF$48/252</f>
        <v>-2.4808632674815988E-2</v>
      </c>
      <c r="AG17" s="24">
        <f>(Value!AG17/Value!AF17)-1-Returns!AG$48/252</f>
        <v>-1.122985930524596E-2</v>
      </c>
      <c r="AH17" s="53">
        <f>(Value!AH17/Value!AG17)-1-Returns!AH$48/252</f>
        <v>-2.8912785056096135E-2</v>
      </c>
      <c r="AI17" s="26">
        <f>(Value!AI17/Value!AH17)-1-Returns!AI$48/252</f>
        <v>0.12167155128293898</v>
      </c>
      <c r="AJ17" s="24">
        <f>(Value!AJ17/Value!AI17)-1-Returns!AJ$48/252</f>
        <v>-2.7904510587268655E-4</v>
      </c>
      <c r="AK17" s="24">
        <f>(Value!AK17/Value!AJ17)-1-Returns!AK$48/252</f>
        <v>-2.3850160249600693E-2</v>
      </c>
      <c r="AL17" s="24">
        <f>(Value!AL17/Value!AK17)-1-Returns!AL$48/252</f>
        <v>1.3905229133373933E-2</v>
      </c>
      <c r="AM17" s="53">
        <f>(Value!AM17/Value!AL17)-1-Returns!AM$48/252</f>
        <v>5.2725075739658734E-5</v>
      </c>
      <c r="AN17" s="26">
        <f>(Value!AN17/Value!AM17)-1-Returns!AN$48/252</f>
        <v>-3.4156084597969211E-3</v>
      </c>
      <c r="AO17" s="24">
        <f>(Value!AO17/Value!AN17)-1-Returns!AO$48/252</f>
        <v>-2.8406044207710628E-2</v>
      </c>
      <c r="AP17" s="24">
        <f>(Value!AP17/Value!AO17)-1-Returns!AP$48/252</f>
        <v>-2.6467709420306722E-2</v>
      </c>
      <c r="AQ17" s="24">
        <f>(Value!AQ17/Value!AP17)-1-Returns!AQ$48/252</f>
        <v>6.4914612020707972E-3</v>
      </c>
      <c r="AR17" s="53">
        <f>(Value!AR17/Value!AQ17)-1-Returns!AR$48/252</f>
        <v>-1.1947723154082197E-2</v>
      </c>
      <c r="AS17" s="26">
        <f>(Value!AS17/Value!AR17)-1-Returns!AS$48/252</f>
        <v>7.3943213946409308E-3</v>
      </c>
      <c r="AT17" s="53">
        <f>(Value!AT17/Value!AS17)-1-Returns!AT$48/252</f>
        <v>1.3445325084519361E-2</v>
      </c>
      <c r="AU17" s="26">
        <f>Value!AT17/1000000-1</f>
        <v>0.29985200999999995</v>
      </c>
      <c r="AV17" s="24">
        <f t="shared" si="1"/>
        <v>0.70857136606734894</v>
      </c>
      <c r="AW17" s="24">
        <f>-0.25%*4</f>
        <v>-0.01</v>
      </c>
      <c r="AX17" s="28">
        <f t="shared" si="2"/>
        <v>2.441301742255543</v>
      </c>
    </row>
    <row r="18" spans="2:50">
      <c r="B18" s="31">
        <f t="shared" si="0"/>
        <v>40</v>
      </c>
      <c r="C18" s="22" t="s">
        <v>3</v>
      </c>
      <c r="D18" s="16" t="s">
        <v>75</v>
      </c>
      <c r="E18" s="27">
        <f>IFERROR(LN(Value!E18/1000000)-Returns!E$48/252,-Returns!E$48)</f>
        <v>1.2574623156650707E-3</v>
      </c>
      <c r="F18" s="27">
        <f>(Value!F18/Value!E18)-1-Returns!F$48/252</f>
        <v>2.0431306364393054E-2</v>
      </c>
      <c r="G18" s="27">
        <f>(Value!G18/Value!F18)-1-Returns!G$48/252</f>
        <v>-1.7029132437485051E-2</v>
      </c>
      <c r="H18" s="27">
        <f>(Value!H18/Value!G18)-1-Returns!H$48/252</f>
        <v>-0.19368455066717283</v>
      </c>
      <c r="I18" s="27">
        <f>(Value!I18/Value!H18)-1-Returns!I$48/252</f>
        <v>0.19213118780107874</v>
      </c>
      <c r="J18" s="27">
        <f>(Value!J18/Value!I18)-1-Returns!J$48/252</f>
        <v>-4.7631228371446663E-2</v>
      </c>
      <c r="K18" s="27">
        <f>(Value!K18/Value!J18)-1-Returns!K$48/252</f>
        <v>-5.3920169944704874E-2</v>
      </c>
      <c r="L18" s="27">
        <f>(Value!L18/Value!K18)-1-Returns!L$48/252</f>
        <v>-1.2618437773280795E-2</v>
      </c>
      <c r="M18" s="27">
        <f>(Value!M18/Value!L18)-1-Returns!M$48/252</f>
        <v>-0.14457107992539089</v>
      </c>
      <c r="N18" s="27">
        <f>(Value!N18/Value!M18)-1-Returns!N$48/252</f>
        <v>0.13146283571762882</v>
      </c>
      <c r="O18" s="39">
        <f>(Value!O18/Value!N18)-1-Returns!O$48/252</f>
        <v>-5.2290517505875482E-2</v>
      </c>
      <c r="P18" s="39">
        <f>(Value!P18/Value!O18)-1-Returns!P$48/252</f>
        <v>-3.1855288396448293E-2</v>
      </c>
      <c r="Q18" s="39">
        <f>(Value!Q18/Value!P18)-1-Returns!Q$48/252</f>
        <v>2.6966837155669894E-2</v>
      </c>
      <c r="R18" s="39">
        <f>(Value!R18/Value!Q18)-1-Returns!R$48/252</f>
        <v>-3.5331579010197726E-2</v>
      </c>
      <c r="S18" s="39">
        <f>(Value!S18/Value!R18)-1-Returns!S$48/252</f>
        <v>-1.2167861702742358E-2</v>
      </c>
      <c r="T18" s="27">
        <f>(Value!T18/Value!S18)-1-Returns!T$48/252</f>
        <v>-7.484288781052232E-3</v>
      </c>
      <c r="U18" s="25">
        <f>(Value!U18/Value!T18)-1-Returns!U$48/252</f>
        <v>7.1318747527421254E-3</v>
      </c>
      <c r="V18" s="25">
        <f>(Value!V18/Value!U18)-1-Returns!V$48/252</f>
        <v>-3.5076932311875697E-2</v>
      </c>
      <c r="W18" s="25">
        <f>(Value!W18/Value!V18)-1-Returns!W$48/252</f>
        <v>-8.1454663250843974E-3</v>
      </c>
      <c r="X18" s="25">
        <f>(Value!X18/Value!W18)-1-Returns!X$48/252</f>
        <v>1.056163105677765E-2</v>
      </c>
      <c r="Y18" s="27">
        <f>(Value!Y18/Value!X18)-1-Returns!Y$48/252</f>
        <v>-7.7658024666466929E-2</v>
      </c>
      <c r="Z18" s="25">
        <f>(Value!Z18/Value!Y18)-1-Returns!Z$48/252</f>
        <v>-1.9250035928255534E-2</v>
      </c>
      <c r="AA18" s="25">
        <f>(Value!AA18/Value!Z18)-1-Returns!AA$48/252</f>
        <v>5.71095288304551E-3</v>
      </c>
      <c r="AB18" s="25">
        <f>(Value!AB18/Value!AA18)-1-Returns!AB$48/252</f>
        <v>2.2487208549453012E-2</v>
      </c>
      <c r="AC18" s="52">
        <f>(Value!AC18/Value!AB18)-1-Returns!AC$48/252</f>
        <v>-6.673818786646496E-2</v>
      </c>
      <c r="AD18" s="27">
        <f>(Value!AD18/Value!AC18)-1-Returns!AD$48/252</f>
        <v>8.9791377332258102E-2</v>
      </c>
      <c r="AE18" s="25">
        <f>(Value!AE18/Value!AD18)-1-Returns!AE$48/252</f>
        <v>-1.464411528805676E-3</v>
      </c>
      <c r="AF18" s="25">
        <f>(Value!AF18/Value!AE18)-1-Returns!AF$48/252</f>
        <v>6.1268234441900658E-3</v>
      </c>
      <c r="AG18" s="25">
        <f>(Value!AG18/Value!AF18)-1-Returns!AG$48/252</f>
        <v>-4.0359386630815466E-2</v>
      </c>
      <c r="AH18" s="52">
        <f>(Value!AH18/Value!AG18)-1-Returns!AH$48/252</f>
        <v>3.5682271632917926E-3</v>
      </c>
      <c r="AI18" s="27">
        <f>(Value!AI18/Value!AH18)-1-Returns!AI$48/252</f>
        <v>4.4046833867314832E-2</v>
      </c>
      <c r="AJ18" s="25">
        <f>(Value!AJ18/Value!AI18)-1-Returns!AJ$48/252</f>
        <v>-1.1066095866820233E-2</v>
      </c>
      <c r="AK18" s="25">
        <f>(Value!AK18/Value!AJ18)-1-Returns!AK$48/252</f>
        <v>-6.6048129566668903E-2</v>
      </c>
      <c r="AL18" s="25">
        <f>(Value!AL18/Value!AK18)-1-Returns!AL$48/252</f>
        <v>-1.4643458545534458E-2</v>
      </c>
      <c r="AM18" s="52">
        <f>(Value!AM18/Value!AL18)-1-Returns!AM$48/252</f>
        <v>1.5004773395248711E-4</v>
      </c>
      <c r="AN18" s="27">
        <f>(Value!AN18/Value!AM18)-1-Returns!AN$48/252</f>
        <v>2.8089959055258368E-2</v>
      </c>
      <c r="AO18" s="25">
        <f>(Value!AO18/Value!AN18)-1-Returns!AO$48/252</f>
        <v>4.7119611651840729E-5</v>
      </c>
      <c r="AP18" s="25">
        <f>(Value!AP18/Value!AO18)-1-Returns!AP$48/252</f>
        <v>4.7110010037670322E-5</v>
      </c>
      <c r="AQ18" s="25">
        <f>(Value!AQ18/Value!AP18)-1-Returns!AQ$48/252</f>
        <v>5.8720442373887935E-5</v>
      </c>
      <c r="AR18" s="52">
        <f>(Value!AR18/Value!AQ18)-1-Returns!AR$48/252</f>
        <v>-0.16689912597769349</v>
      </c>
      <c r="AS18" s="27">
        <f>(Value!AS18/Value!AR18)-1-Returns!AS$48/252</f>
        <v>3.2839882082619586E-2</v>
      </c>
      <c r="AT18" s="52">
        <f>(Value!AT18/Value!AS18)-1-Returns!AT$48/252</f>
        <v>3.0517583878425642E-2</v>
      </c>
      <c r="AU18" s="27">
        <f>Value!AT18/1000000-1</f>
        <v>-0.42676093000000004</v>
      </c>
      <c r="AV18" s="25">
        <f t="shared" si="1"/>
        <v>1.0458433556298512</v>
      </c>
      <c r="AW18" s="25">
        <f>-0.25%*1</f>
        <v>-2.5000000000000001E-3</v>
      </c>
      <c r="AX18" s="29">
        <f t="shared" si="2"/>
        <v>-2.4715375544463729</v>
      </c>
    </row>
    <row r="19" spans="2:50">
      <c r="B19" s="30">
        <f t="shared" si="0"/>
        <v>29</v>
      </c>
      <c r="C19" s="21" t="s">
        <v>28</v>
      </c>
      <c r="D19" s="15" t="s">
        <v>59</v>
      </c>
      <c r="E19" s="26">
        <f>IFERROR(LN(Value!E19/1000000)-Returns!E$48/252,-Returns!E$48)</f>
        <v>-3.1706349206349205E-5</v>
      </c>
      <c r="F19" s="26">
        <f>(Value!F19/Value!E19)-1-Returns!F$48/252</f>
        <v>-9.4765634920634793E-4</v>
      </c>
      <c r="G19" s="26">
        <f>(Value!G19/Value!F19)-1-Returns!G$48/252</f>
        <v>-3.1706349206349205E-5</v>
      </c>
      <c r="H19" s="26">
        <f>(Value!H19/Value!G19)-1-Returns!H$48/252</f>
        <v>-3.557445750210662E-3</v>
      </c>
      <c r="I19" s="26">
        <f>(Value!I19/Value!H19)-1-Returns!I$48/252</f>
        <v>2.3662468702398982E-3</v>
      </c>
      <c r="J19" s="26">
        <f>(Value!J19/Value!I19)-1-Returns!J$48/252</f>
        <v>1.1120201186775745E-3</v>
      </c>
      <c r="K19" s="26">
        <f>(Value!K19/Value!J19)-1-Returns!K$48/252</f>
        <v>-3.6926163040909409E-3</v>
      </c>
      <c r="L19" s="26">
        <f>(Value!L19/Value!K19)-1-Returns!L$48/252</f>
        <v>-5.1954809499770559E-3</v>
      </c>
      <c r="M19" s="26">
        <f>(Value!M19/Value!L19)-1-Returns!M$48/252</f>
        <v>2.1725477137523753E-3</v>
      </c>
      <c r="N19" s="26">
        <f>(Value!N19/Value!M19)-1-Returns!N$48/252</f>
        <v>-3.2233836043921559E-3</v>
      </c>
      <c r="O19" s="38">
        <f>(Value!O19/Value!N19)-1-Returns!O$48/252</f>
        <v>3.8865813020571654E-3</v>
      </c>
      <c r="P19" s="38">
        <f>(Value!P19/Value!O19)-1-Returns!P$48/252</f>
        <v>1.0964661005649716E-3</v>
      </c>
      <c r="Q19" s="38">
        <f>(Value!Q19/Value!P19)-1-Returns!Q$48/252</f>
        <v>9.1095122388535601E-4</v>
      </c>
      <c r="R19" s="38">
        <f>(Value!R19/Value!Q19)-1-Returns!R$48/252</f>
        <v>1.9650994300463658E-3</v>
      </c>
      <c r="S19" s="38">
        <f>(Value!S19/Value!R19)-1-Returns!S$48/252</f>
        <v>1.8089825355553451E-3</v>
      </c>
      <c r="T19" s="26">
        <f>(Value!T19/Value!S19)-1-Returns!T$48/252</f>
        <v>2.2994850858376568E-3</v>
      </c>
      <c r="U19" s="24">
        <f>(Value!U19/Value!T19)-1-Returns!U$48/252</f>
        <v>8.300649118396751E-4</v>
      </c>
      <c r="V19" s="24">
        <f>(Value!V19/Value!U19)-1-Returns!V$48/252</f>
        <v>-9.1180694326346097E-5</v>
      </c>
      <c r="W19" s="24">
        <f>(Value!W19/Value!V19)-1-Returns!W$48/252</f>
        <v>1.7842868940719479E-3</v>
      </c>
      <c r="X19" s="24">
        <f>(Value!X19/Value!W19)-1-Returns!X$48/252</f>
        <v>1.8534434913919032E-4</v>
      </c>
      <c r="Y19" s="26">
        <f>(Value!Y19/Value!X19)-1-Returns!Y$48/252</f>
        <v>-1.5071309460055816E-3</v>
      </c>
      <c r="Z19" s="24">
        <f>(Value!Z19/Value!Y19)-1-Returns!Z$48/252</f>
        <v>-9.8931387999929405E-4</v>
      </c>
      <c r="AA19" s="24">
        <f>(Value!AA19/Value!Z19)-1-Returns!AA$48/252</f>
        <v>-1.6131509852090398E-3</v>
      </c>
      <c r="AB19" s="24">
        <f>(Value!AB19/Value!AA19)-1-Returns!AB$48/252</f>
        <v>-1.4247164650072542E-3</v>
      </c>
      <c r="AC19" s="53">
        <f>(Value!AC19/Value!AB19)-1-Returns!AC$48/252</f>
        <v>-9.59594057903641E-4</v>
      </c>
      <c r="AD19" s="26">
        <f>(Value!AD19/Value!AC19)-1-Returns!AD$48/252</f>
        <v>-3.5113263697547749E-3</v>
      </c>
      <c r="AE19" s="24">
        <f>(Value!AE19/Value!AD19)-1-Returns!AE$48/252</f>
        <v>2.497697346562242E-4</v>
      </c>
      <c r="AF19" s="24">
        <f>(Value!AF19/Value!AE19)-1-Returns!AF$48/252</f>
        <v>2.8536208476531042E-3</v>
      </c>
      <c r="AG19" s="24">
        <f>(Value!AG19/Value!AF19)-1-Returns!AG$48/252</f>
        <v>2.0469723857721609E-3</v>
      </c>
      <c r="AH19" s="53">
        <f>(Value!AH19/Value!AG19)-1-Returns!AH$48/252</f>
        <v>-6.2639270136253923E-3</v>
      </c>
      <c r="AI19" s="26">
        <f>(Value!AI19/Value!AH19)-1-Returns!AI$48/252</f>
        <v>-1.5056922853691018E-4</v>
      </c>
      <c r="AJ19" s="24">
        <f>(Value!AJ19/Value!AI19)-1-Returns!AJ$48/252</f>
        <v>1.7766245063664439E-3</v>
      </c>
      <c r="AK19" s="24">
        <f>(Value!AK19/Value!AJ19)-1-Returns!AK$48/252</f>
        <v>3.5931874070316747E-3</v>
      </c>
      <c r="AL19" s="24">
        <f>(Value!AL19/Value!AK19)-1-Returns!AL$48/252</f>
        <v>3.083059804504231E-3</v>
      </c>
      <c r="AM19" s="53">
        <f>(Value!AM19/Value!AL19)-1-Returns!AM$48/252</f>
        <v>1.1870813949299832E-2</v>
      </c>
      <c r="AN19" s="26">
        <f>(Value!AN19/Value!AM19)-1-Returns!AN$48/252</f>
        <v>7.9466350464398886E-2</v>
      </c>
      <c r="AO19" s="24">
        <f>(Value!AO19/Value!AN19)-1-Returns!AO$48/252</f>
        <v>8.6651347410865193E-6</v>
      </c>
      <c r="AP19" s="24">
        <f>(Value!AP19/Value!AO19)-1-Returns!AP$48/252</f>
        <v>8.6615901606795526E-6</v>
      </c>
      <c r="AQ19" s="24">
        <f>(Value!AQ19/Value!AP19)-1-Returns!AQ$48/252</f>
        <v>1.7803318092440265E-5</v>
      </c>
      <c r="AR19" s="53">
        <f>(Value!AR19/Value!AQ19)-1-Returns!AR$48/252</f>
        <v>-6.9986653405409535E-2</v>
      </c>
      <c r="AS19" s="26">
        <f>(Value!AS19/Value!AR19)-1-Returns!AS$48/252</f>
        <v>-1.7473120913328071E-2</v>
      </c>
      <c r="AT19" s="53">
        <f>(Value!AT19/Value!AS19)-1-Returns!AT$48/252</f>
        <v>-2.5684071165140532E-3</v>
      </c>
      <c r="AU19" s="26">
        <f>Value!AT19/1000000-1</f>
        <v>-2.1789799999999415E-3</v>
      </c>
      <c r="AV19" s="24">
        <f t="shared" si="1"/>
        <v>0.26907370370452044</v>
      </c>
      <c r="AW19" s="24">
        <f>-0.25%*1</f>
        <v>-2.5000000000000001E-3</v>
      </c>
      <c r="AX19" s="28">
        <f t="shared" si="2"/>
        <v>-0.1388074308012083</v>
      </c>
    </row>
    <row r="20" spans="2:50">
      <c r="B20" s="31">
        <f t="shared" si="0"/>
        <v>25</v>
      </c>
      <c r="C20" s="22" t="s">
        <v>21</v>
      </c>
      <c r="D20" s="16" t="s">
        <v>60</v>
      </c>
      <c r="E20" s="27">
        <f>IFERROR(LN(Value!E20/1000000)-Returns!E$48/252,-Returns!E$48)</f>
        <v>-4.589644988526562E-5</v>
      </c>
      <c r="F20" s="27">
        <f>(Value!F20/Value!E20)-1-Returns!F$48/252</f>
        <v>4.0484675184250673E-5</v>
      </c>
      <c r="G20" s="27">
        <f>(Value!G20/Value!F20)-1-Returns!G$48/252</f>
        <v>-3.6546068502561613E-5</v>
      </c>
      <c r="H20" s="27">
        <f>(Value!H20/Value!G20)-1-Returns!H$48/252</f>
        <v>-1.8525495531817023E-3</v>
      </c>
      <c r="I20" s="27">
        <f>(Value!I20/Value!H20)-1-Returns!I$48/252</f>
        <v>-4.7258572695274407E-4</v>
      </c>
      <c r="J20" s="27">
        <f>(Value!J20/Value!I20)-1-Returns!J$48/252</f>
        <v>3.5416550716212293E-4</v>
      </c>
      <c r="K20" s="27">
        <f>(Value!K20/Value!J20)-1-Returns!K$48/252</f>
        <v>1.3055679515336525E-3</v>
      </c>
      <c r="L20" s="27">
        <f>(Value!L20/Value!K20)-1-Returns!L$48/252</f>
        <v>-1.16919377172668E-3</v>
      </c>
      <c r="M20" s="27">
        <f>(Value!M20/Value!L20)-1-Returns!M$48/252</f>
        <v>1.0355525963121213E-3</v>
      </c>
      <c r="N20" s="27">
        <f>(Value!N20/Value!M20)-1-Returns!N$48/252</f>
        <v>1.9573076869257457E-4</v>
      </c>
      <c r="O20" s="39">
        <f>(Value!O20/Value!N20)-1-Returns!O$48/252</f>
        <v>1.3195968815364416E-3</v>
      </c>
      <c r="P20" s="39">
        <f>(Value!P20/Value!O20)-1-Returns!P$48/252</f>
        <v>-1.1788013986577168E-3</v>
      </c>
      <c r="Q20" s="39">
        <f>(Value!Q20/Value!P20)-1-Returns!Q$48/252</f>
        <v>2.185823867925733E-4</v>
      </c>
      <c r="R20" s="39">
        <f>(Value!R20/Value!Q20)-1-Returns!R$48/252</f>
        <v>4.5773168960678553E-4</v>
      </c>
      <c r="S20" s="39">
        <f>(Value!S20/Value!R20)-1-Returns!S$48/252</f>
        <v>5.3677504214763422E-5</v>
      </c>
      <c r="T20" s="27">
        <f>(Value!T20/Value!S20)-1-Returns!T$48/252</f>
        <v>1.0252558182118864E-3</v>
      </c>
      <c r="U20" s="25">
        <f>(Value!U20/Value!T20)-1-Returns!U$48/252</f>
        <v>2.933027584416347E-4</v>
      </c>
      <c r="V20" s="25">
        <f>(Value!V20/Value!U20)-1-Returns!V$48/252</f>
        <v>1.7544902314620102E-3</v>
      </c>
      <c r="W20" s="25">
        <f>(Value!W20/Value!V20)-1-Returns!W$48/252</f>
        <v>-5.2798418125558162E-5</v>
      </c>
      <c r="X20" s="25">
        <f>(Value!X20/Value!W20)-1-Returns!X$48/252</f>
        <v>-9.7685965385330489E-4</v>
      </c>
      <c r="Y20" s="27">
        <f>(Value!Y20/Value!X20)-1-Returns!Y$48/252</f>
        <v>3.6908178923549694E-4</v>
      </c>
      <c r="Z20" s="25">
        <f>(Value!Z20/Value!Y20)-1-Returns!Z$48/252</f>
        <v>3.5315045837940761E-4</v>
      </c>
      <c r="AA20" s="25">
        <f>(Value!AA20/Value!Z20)-1-Returns!AA$48/252</f>
        <v>4.8204969795300644E-4</v>
      </c>
      <c r="AB20" s="25">
        <f>(Value!AB20/Value!AA20)-1-Returns!AB$48/252</f>
        <v>-3.3175892401288821E-4</v>
      </c>
      <c r="AC20" s="52">
        <f>(Value!AC20/Value!AB20)-1-Returns!AC$48/252</f>
        <v>-1.7613254082588623E-4</v>
      </c>
      <c r="AD20" s="27">
        <f>(Value!AD20/Value!AC20)-1-Returns!AD$48/252</f>
        <v>-1.7895458554280122E-4</v>
      </c>
      <c r="AE20" s="25">
        <f>(Value!AE20/Value!AD20)-1-Returns!AE$48/252</f>
        <v>-6.623252499966562E-5</v>
      </c>
      <c r="AF20" s="25">
        <f>(Value!AF20/Value!AE20)-1-Returns!AF$48/252</f>
        <v>3.1468308476427764E-4</v>
      </c>
      <c r="AG20" s="25">
        <f>(Value!AG20/Value!AF20)-1-Returns!AG$48/252</f>
        <v>1.2795997147781344E-3</v>
      </c>
      <c r="AH20" s="52">
        <f>(Value!AH20/Value!AG20)-1-Returns!AH$48/252</f>
        <v>5.8169007062907035E-4</v>
      </c>
      <c r="AI20" s="27">
        <f>(Value!AI20/Value!AH20)-1-Returns!AI$48/252</f>
        <v>-4.0635830533519253E-3</v>
      </c>
      <c r="AJ20" s="25">
        <f>(Value!AJ20/Value!AI20)-1-Returns!AJ$48/252</f>
        <v>3.0222636356454411E-3</v>
      </c>
      <c r="AK20" s="25">
        <f>(Value!AK20/Value!AJ20)-1-Returns!AK$48/252</f>
        <v>6.5084897577063943E-3</v>
      </c>
      <c r="AL20" s="25">
        <f>(Value!AL20/Value!AK20)-1-Returns!AL$48/252</f>
        <v>2.1472697684541873E-3</v>
      </c>
      <c r="AM20" s="52">
        <f>(Value!AM20/Value!AL20)-1-Returns!AM$48/252</f>
        <v>7.9395588711264328E-2</v>
      </c>
      <c r="AN20" s="27">
        <f>(Value!AN20/Value!AM20)-1-Returns!AN$48/252</f>
        <v>-7.4448214822460876E-2</v>
      </c>
      <c r="AO20" s="25">
        <f>(Value!AO20/Value!AN20)-1-Returns!AO$48/252</f>
        <v>9.9591593549532226E-4</v>
      </c>
      <c r="AP20" s="25">
        <f>(Value!AP20/Value!AO20)-1-Returns!AP$48/252</f>
        <v>1.3164664392349029E-3</v>
      </c>
      <c r="AQ20" s="25">
        <f>(Value!AQ20/Value!AP20)-1-Returns!AQ$48/252</f>
        <v>-5.2882338163124401E-5</v>
      </c>
      <c r="AR20" s="52">
        <f>(Value!AR20/Value!AQ20)-1-Returns!AR$48/252</f>
        <v>5.998138265313085E-4</v>
      </c>
      <c r="AS20" s="27">
        <f>(Value!AS20/Value!AR20)-1-Returns!AS$48/252</f>
        <v>-2.0895664357622845E-3</v>
      </c>
      <c r="AT20" s="52">
        <f>(Value!AT20/Value!AS20)-1-Returns!AT$48/252</f>
        <v>-5.7946720664428892E-3</v>
      </c>
      <c r="AU20" s="27">
        <f>Value!AT20/1000000-1</f>
        <v>8.032290000000053E-3</v>
      </c>
      <c r="AV20" s="25">
        <f t="shared" si="1"/>
        <v>0.27022396833729928</v>
      </c>
      <c r="AW20" s="25"/>
      <c r="AX20" s="29">
        <f t="shared" si="2"/>
        <v>0.14402197825779617</v>
      </c>
    </row>
    <row r="21" spans="2:50">
      <c r="B21" s="30">
        <f t="shared" si="0"/>
        <v>32</v>
      </c>
      <c r="C21" s="21" t="s">
        <v>27</v>
      </c>
      <c r="D21" s="15" t="s">
        <v>81</v>
      </c>
      <c r="E21" s="26">
        <f>IFERROR(LN(Value!E21/1000000)-Returns!E$48/252,-Returns!E$48)</f>
        <v>-3.1706349206349205E-5</v>
      </c>
      <c r="F21" s="26">
        <f>(Value!F21/Value!E21)-1-Returns!F$48/252</f>
        <v>-3.1706349206349205E-5</v>
      </c>
      <c r="G21" s="26">
        <f>(Value!G21/Value!F21)-1-Returns!G$48/252</f>
        <v>-3.1706349206349205E-5</v>
      </c>
      <c r="H21" s="26">
        <f>(Value!H21/Value!G21)-1-Returns!H$48/252</f>
        <v>-9.1463446349206334E-2</v>
      </c>
      <c r="I21" s="26">
        <f>(Value!I21/Value!H21)-1-Returns!I$48/252</f>
        <v>-2.8152873601956285E-2</v>
      </c>
      <c r="J21" s="26">
        <f>(Value!J21/Value!I21)-1-Returns!J$48/252</f>
        <v>-7.4716329025858296E-3</v>
      </c>
      <c r="K21" s="26">
        <f>(Value!K21/Value!J21)-1-Returns!K$48/252</f>
        <v>-6.1533174806593746E-2</v>
      </c>
      <c r="L21" s="26">
        <f>(Value!L21/Value!K21)-1-Returns!L$48/252</f>
        <v>-3.48351569626381E-2</v>
      </c>
      <c r="M21" s="26">
        <f>(Value!M21/Value!L21)-1-Returns!M$48/252</f>
        <v>-0.10653668019987765</v>
      </c>
      <c r="N21" s="26">
        <f>(Value!N21/Value!M21)-1-Returns!N$48/252</f>
        <v>9.2312774066901818E-2</v>
      </c>
      <c r="O21" s="38">
        <f>(Value!O21/Value!N21)-1-Returns!O$48/252</f>
        <v>3.8264549468871541E-2</v>
      </c>
      <c r="P21" s="38">
        <f>(Value!P21/Value!O21)-1-Returns!P$48/252</f>
        <v>-8.895165151636901E-2</v>
      </c>
      <c r="Q21" s="38">
        <f>(Value!Q21/Value!P21)-1-Returns!Q$48/252</f>
        <v>3.3623977266975032E-2</v>
      </c>
      <c r="R21" s="38">
        <f>(Value!R21/Value!Q21)-1-Returns!R$48/252</f>
        <v>-4.8542820383350926E-3</v>
      </c>
      <c r="S21" s="38">
        <f>(Value!S21/Value!R21)-1-Returns!S$48/252</f>
        <v>-8.2214559553933E-3</v>
      </c>
      <c r="T21" s="26">
        <f>(Value!T21/Value!S21)-1-Returns!T$48/252</f>
        <v>3.3580000887300065E-2</v>
      </c>
      <c r="U21" s="24">
        <f>(Value!U21/Value!T21)-1-Returns!U$48/252</f>
        <v>-2.1915777982968069E-2</v>
      </c>
      <c r="V21" s="24">
        <f>(Value!V21/Value!U21)-1-Returns!V$48/252</f>
        <v>3.2568860464364247E-2</v>
      </c>
      <c r="W21" s="24">
        <f>(Value!W21/Value!V21)-1-Returns!W$48/252</f>
        <v>-7.9854310016550079E-2</v>
      </c>
      <c r="X21" s="24">
        <f>(Value!X21/Value!W21)-1-Returns!X$48/252</f>
        <v>-4.5020013737394171E-2</v>
      </c>
      <c r="Y21" s="26">
        <f>(Value!Y21/Value!X21)-1-Returns!Y$48/252</f>
        <v>3.0455204406348906E-2</v>
      </c>
      <c r="Z21" s="24">
        <f>(Value!Z21/Value!Y21)-1-Returns!Z$48/252</f>
        <v>8.4800747043321245E-2</v>
      </c>
      <c r="AA21" s="24">
        <f>(Value!AA21/Value!Z21)-1-Returns!AA$48/252</f>
        <v>-5.2426777793607784E-3</v>
      </c>
      <c r="AB21" s="24">
        <f>(Value!AB21/Value!AA21)-1-Returns!AB$48/252</f>
        <v>-8.3502844362079609E-2</v>
      </c>
      <c r="AC21" s="53">
        <f>(Value!AC21/Value!AB21)-1-Returns!AC$48/252</f>
        <v>-4.3767388325215602E-2</v>
      </c>
      <c r="AD21" s="26">
        <f>(Value!AD21/Value!AC21)-1-Returns!AD$48/252</f>
        <v>0.11148314767614535</v>
      </c>
      <c r="AE21" s="24">
        <f>(Value!AE21/Value!AD21)-1-Returns!AE$48/252</f>
        <v>6.9374670393351809E-2</v>
      </c>
      <c r="AF21" s="24">
        <f>(Value!AF21/Value!AE21)-1-Returns!AF$48/252</f>
        <v>-3.8983154270422496E-2</v>
      </c>
      <c r="AG21" s="24">
        <f>(Value!AG21/Value!AF21)-1-Returns!AG$48/252</f>
        <v>1.3730031923016294E-2</v>
      </c>
      <c r="AH21" s="53">
        <f>(Value!AH21/Value!AG21)-1-Returns!AH$48/252</f>
        <v>2.5344803481226917E-3</v>
      </c>
      <c r="AI21" s="26">
        <f>(Value!AI21/Value!AH21)-1-Returns!AI$48/252</f>
        <v>8.6449810761697818E-2</v>
      </c>
      <c r="AJ21" s="24">
        <f>(Value!AJ21/Value!AI21)-1-Returns!AJ$48/252</f>
        <v>-8.0750575065299899E-3</v>
      </c>
      <c r="AK21" s="24">
        <f>(Value!AK21/Value!AJ21)-1-Returns!AK$48/252</f>
        <v>5.319184980598695E-2</v>
      </c>
      <c r="AL21" s="24">
        <f>(Value!AL21/Value!AK21)-1-Returns!AL$48/252</f>
        <v>1.3037135909029154E-2</v>
      </c>
      <c r="AM21" s="53">
        <f>(Value!AM21/Value!AL21)-1-Returns!AM$48/252</f>
        <v>-1.7378849343503239E-4</v>
      </c>
      <c r="AN21" s="26">
        <f>(Value!AN21/Value!AM21)-1-Returns!AN$48/252</f>
        <v>-1.251333729982272E-2</v>
      </c>
      <c r="AO21" s="24">
        <f>(Value!AO21/Value!AN21)-1-Returns!AO$48/252</f>
        <v>2.9219235779342618E-2</v>
      </c>
      <c r="AP21" s="24">
        <f>(Value!AP21/Value!AO21)-1-Returns!AP$48/252</f>
        <v>2.1661824784068102E-2</v>
      </c>
      <c r="AQ21" s="24">
        <f>(Value!AQ21/Value!AP21)-1-Returns!AQ$48/252</f>
        <v>5.0348521150032242E-3</v>
      </c>
      <c r="AR21" s="53">
        <f>(Value!AR21/Value!AQ21)-1-Returns!AR$48/252</f>
        <v>8.8083508529253219E-3</v>
      </c>
      <c r="AS21" s="26">
        <f>(Value!AS21/Value!AR21)-1-Returns!AS$48/252</f>
        <v>-7.6958997412854653E-3</v>
      </c>
      <c r="AT21" s="53">
        <f>(Value!AT21/Value!AS21)-1-Returns!AT$48/252</f>
        <v>-1.6113050389397237E-2</v>
      </c>
      <c r="AU21" s="26">
        <f>Value!AT21/1000000-1</f>
        <v>-8.2072270000000058E-2</v>
      </c>
      <c r="AV21" s="24">
        <f t="shared" si="1"/>
        <v>0.79693402459788332</v>
      </c>
      <c r="AW21" s="24">
        <f>-0.25%*2</f>
        <v>-5.0000000000000001E-3</v>
      </c>
      <c r="AX21" s="28">
        <f t="shared" si="2"/>
        <v>-0.66719346030642923</v>
      </c>
    </row>
    <row r="22" spans="2:50">
      <c r="B22" s="31">
        <f t="shared" si="0"/>
        <v>9</v>
      </c>
      <c r="C22" s="22" t="s">
        <v>32</v>
      </c>
      <c r="D22" s="16" t="s">
        <v>43</v>
      </c>
      <c r="E22" s="27">
        <f>IFERROR(LN(Value!E22/1000000)-Returns!E$48/252,-Returns!E$48)</f>
        <v>-3.1706349206349205E-5</v>
      </c>
      <c r="F22" s="27">
        <f>(Value!F22/Value!E22)-1-Returns!F$48/252</f>
        <v>-3.1706349206349205E-5</v>
      </c>
      <c r="G22" s="27">
        <f>(Value!G22/Value!F22)-1-Returns!G$48/252</f>
        <v>-3.1706349206349205E-5</v>
      </c>
      <c r="H22" s="27">
        <f>(Value!H22/Value!G22)-1-Returns!H$48/252</f>
        <v>1.7082936507937256E-3</v>
      </c>
      <c r="I22" s="27">
        <f>(Value!I22/Value!H22)-1-Returns!I$48/252</f>
        <v>-1.6233904830986593E-4</v>
      </c>
      <c r="J22" s="27">
        <f>(Value!J22/Value!I22)-1-Returns!J$48/252</f>
        <v>-1.9531096492501467E-3</v>
      </c>
      <c r="K22" s="27">
        <f>(Value!K22/Value!J22)-1-Returns!K$48/252</f>
        <v>-6.4865309753362174E-2</v>
      </c>
      <c r="L22" s="27">
        <f>(Value!L22/Value!K22)-1-Returns!L$48/252</f>
        <v>-1.0973874015873948E-2</v>
      </c>
      <c r="M22" s="27">
        <f>(Value!M22/Value!L22)-1-Returns!M$48/252</f>
        <v>9.8243319127206255E-2</v>
      </c>
      <c r="N22" s="27">
        <f>(Value!N22/Value!M22)-1-Returns!N$48/252</f>
        <v>-8.526281340448234E-3</v>
      </c>
      <c r="O22" s="39">
        <f>(Value!O22/Value!N22)-1-Returns!O$48/252</f>
        <v>1.5107158714065158E-2</v>
      </c>
      <c r="P22" s="39">
        <f>(Value!P22/Value!O22)-1-Returns!P$48/252</f>
        <v>-1.5504077526659527E-3</v>
      </c>
      <c r="Q22" s="39">
        <f>(Value!Q22/Value!P22)-1-Returns!Q$48/252</f>
        <v>3.3956015997824245E-3</v>
      </c>
      <c r="R22" s="39">
        <f>(Value!R22/Value!Q22)-1-Returns!R$48/252</f>
        <v>3.9489672829894984E-3</v>
      </c>
      <c r="S22" s="39">
        <f>(Value!S22/Value!R22)-1-Returns!S$48/252</f>
        <v>-7.3553109714923645E-4</v>
      </c>
      <c r="T22" s="27">
        <f>(Value!T22/Value!S22)-1-Returns!T$48/252</f>
        <v>-3.8380368998492988E-3</v>
      </c>
      <c r="U22" s="25">
        <f>(Value!U22/Value!T22)-1-Returns!U$48/252</f>
        <v>4.8324249472641792E-4</v>
      </c>
      <c r="V22" s="25">
        <f>(Value!V22/Value!U22)-1-Returns!V$48/252</f>
        <v>4.1548392836751012E-3</v>
      </c>
      <c r="W22" s="25">
        <f>(Value!W22/Value!V22)-1-Returns!W$48/252</f>
        <v>-4.1092979403396547E-3</v>
      </c>
      <c r="X22" s="25">
        <f>(Value!X22/Value!W22)-1-Returns!X$48/252</f>
        <v>-5.375818051352791E-3</v>
      </c>
      <c r="Y22" s="27">
        <f>(Value!Y22/Value!X22)-1-Returns!Y$48/252</f>
        <v>-1.7362912928638519E-3</v>
      </c>
      <c r="Z22" s="25">
        <f>(Value!Z22/Value!Y22)-1-Returns!Z$48/252</f>
        <v>7.6496712078080661E-3</v>
      </c>
      <c r="AA22" s="25">
        <f>(Value!AA22/Value!Z22)-1-Returns!AA$48/252</f>
        <v>2.3865595131356489E-3</v>
      </c>
      <c r="AB22" s="25">
        <f>(Value!AB22/Value!AA22)-1-Returns!AB$48/252</f>
        <v>5.1602854300661291E-3</v>
      </c>
      <c r="AC22" s="52">
        <f>(Value!AC22/Value!AB22)-1-Returns!AC$48/252</f>
        <v>3.2820489433115045E-2</v>
      </c>
      <c r="AD22" s="27">
        <f>(Value!AD22/Value!AC22)-1-Returns!AD$48/252</f>
        <v>-3.4556050102760485E-2</v>
      </c>
      <c r="AE22" s="25">
        <f>(Value!AE22/Value!AD22)-1-Returns!AE$48/252</f>
        <v>-3.3880378863226882E-2</v>
      </c>
      <c r="AF22" s="25">
        <f>(Value!AF22/Value!AE22)-1-Returns!AF$48/252</f>
        <v>9.5185247525487061E-3</v>
      </c>
      <c r="AG22" s="25">
        <f>(Value!AG22/Value!AF22)-1-Returns!AG$48/252</f>
        <v>8.8553660560218173E-3</v>
      </c>
      <c r="AH22" s="52">
        <f>(Value!AH22/Value!AG22)-1-Returns!AH$48/252</f>
        <v>2.2643683157479933E-2</v>
      </c>
      <c r="AI22" s="27">
        <f>(Value!AI22/Value!AH22)-1-Returns!AI$48/252</f>
        <v>-7.856447523449224E-2</v>
      </c>
      <c r="AJ22" s="25">
        <f>(Value!AJ22/Value!AI22)-1-Returns!AJ$48/252</f>
        <v>6.4610707539741116E-2</v>
      </c>
      <c r="AK22" s="25">
        <f>(Value!AK22/Value!AJ22)-1-Returns!AK$48/252</f>
        <v>0.11660673906834833</v>
      </c>
      <c r="AL22" s="25">
        <f>(Value!AL22/Value!AK22)-1-Returns!AL$48/252</f>
        <v>3.8621346078076455E-3</v>
      </c>
      <c r="AM22" s="52">
        <f>(Value!AM22/Value!AL22)-1-Returns!AM$48/252</f>
        <v>1.0783085321391012E-4</v>
      </c>
      <c r="AN22" s="27">
        <f>(Value!AN22/Value!AM22)-1-Returns!AN$48/252</f>
        <v>1.9695624705076292E-3</v>
      </c>
      <c r="AO22" s="25">
        <f>(Value!AO22/Value!AN22)-1-Returns!AO$48/252</f>
        <v>4.0632495684881823E-2</v>
      </c>
      <c r="AP22" s="25">
        <f>(Value!AP22/Value!AO22)-1-Returns!AP$48/252</f>
        <v>4.3964032262301181E-2</v>
      </c>
      <c r="AQ22" s="25">
        <f>(Value!AQ22/Value!AP22)-1-Returns!AQ$48/252</f>
        <v>5.9964904223641811E-3</v>
      </c>
      <c r="AR22" s="52">
        <f>(Value!AR22/Value!AQ22)-1-Returns!AR$48/252</f>
        <v>3.2883275628947675E-2</v>
      </c>
      <c r="AS22" s="27">
        <f>(Value!AS22/Value!AR22)-1-Returns!AS$48/252</f>
        <v>-2.3132554797031451E-2</v>
      </c>
      <c r="AT22" s="52">
        <f>(Value!AT22/Value!AS22)-1-Returns!AT$48/252</f>
        <v>3.1042102009455467E-5</v>
      </c>
      <c r="AU22" s="27">
        <f>Value!AT22/1000000-1</f>
        <v>0.25982312000000007</v>
      </c>
      <c r="AV22" s="25">
        <f t="shared" si="1"/>
        <v>0.5311577984562208</v>
      </c>
      <c r="AW22" s="25">
        <f>-0.25%*4</f>
        <v>-0.01</v>
      </c>
      <c r="AX22" s="29">
        <f t="shared" si="2"/>
        <v>2.8045585978822665</v>
      </c>
    </row>
    <row r="23" spans="2:50">
      <c r="B23" s="30">
        <f t="shared" si="0"/>
        <v>10</v>
      </c>
      <c r="C23" s="21" t="s">
        <v>0</v>
      </c>
      <c r="D23" s="15" t="s">
        <v>50</v>
      </c>
      <c r="E23" s="26">
        <f>IFERROR(LN(Value!E23/1000000)-Returns!E$48/252,-Returns!E$48)</f>
        <v>-3.1706349206349205E-5</v>
      </c>
      <c r="F23" s="26">
        <f>(Value!F23/Value!E23)-1-Returns!F$48/252</f>
        <v>-3.1706349206349205E-5</v>
      </c>
      <c r="G23" s="26">
        <f>(Value!G23/Value!F23)-1-Returns!G$48/252</f>
        <v>-3.1706349206349205E-5</v>
      </c>
      <c r="H23" s="26">
        <f>(Value!H23/Value!G23)-1-Returns!H$48/252</f>
        <v>1.8711213650793646E-2</v>
      </c>
      <c r="I23" s="26">
        <f>(Value!I23/Value!H23)-1-Returns!I$48/252</f>
        <v>-1.2818209935410494E-2</v>
      </c>
      <c r="J23" s="26">
        <f>(Value!J23/Value!I23)-1-Returns!J$48/252</f>
        <v>1.9054007048002351E-3</v>
      </c>
      <c r="K23" s="26">
        <f>(Value!K23/Value!J23)-1-Returns!K$48/252</f>
        <v>-1.2980834539457127E-2</v>
      </c>
      <c r="L23" s="26">
        <f>(Value!L23/Value!K23)-1-Returns!L$48/252</f>
        <v>-3.3061424251007842E-3</v>
      </c>
      <c r="M23" s="26">
        <f>(Value!M23/Value!L23)-1-Returns!M$48/252</f>
        <v>5.7980270271362367E-3</v>
      </c>
      <c r="N23" s="26">
        <f>(Value!N23/Value!M23)-1-Returns!N$48/252</f>
        <v>2.5045065660429123E-3</v>
      </c>
      <c r="O23" s="38">
        <f>(Value!O23/Value!N23)-1-Returns!O$48/252</f>
        <v>6.5821369225873083E-3</v>
      </c>
      <c r="P23" s="38">
        <f>(Value!P23/Value!O23)-1-Returns!P$48/252</f>
        <v>4.1672993635506181E-4</v>
      </c>
      <c r="Q23" s="38">
        <f>(Value!Q23/Value!P23)-1-Returns!Q$48/252</f>
        <v>5.8237692114874806E-3</v>
      </c>
      <c r="R23" s="38">
        <f>(Value!R23/Value!Q23)-1-Returns!R$48/252</f>
        <v>-1.9385645341861075E-3</v>
      </c>
      <c r="S23" s="38">
        <f>(Value!S23/Value!R23)-1-Returns!S$48/252</f>
        <v>-1.6001120311384593E-3</v>
      </c>
      <c r="T23" s="26">
        <f>(Value!T23/Value!S23)-1-Returns!T$48/252</f>
        <v>-5.9895160153458117E-3</v>
      </c>
      <c r="U23" s="24">
        <f>(Value!U23/Value!T23)-1-Returns!U$48/252</f>
        <v>6.0877600933217577E-4</v>
      </c>
      <c r="V23" s="24">
        <f>(Value!V23/Value!U23)-1-Returns!V$48/252</f>
        <v>2.6631212686610804E-3</v>
      </c>
      <c r="W23" s="24">
        <f>(Value!W23/Value!V23)-1-Returns!W$48/252</f>
        <v>4.4857032450907851E-3</v>
      </c>
      <c r="X23" s="24">
        <f>(Value!X23/Value!W23)-1-Returns!X$48/252</f>
        <v>-2.9086491962060403E-3</v>
      </c>
      <c r="Y23" s="26">
        <f>(Value!Y23/Value!X23)-1-Returns!Y$48/252</f>
        <v>3.4754818234515252E-3</v>
      </c>
      <c r="Z23" s="24">
        <f>(Value!Z23/Value!Y23)-1-Returns!Z$48/252</f>
        <v>6.294880866748058E-3</v>
      </c>
      <c r="AA23" s="24">
        <f>(Value!AA23/Value!Z23)-1-Returns!AA$48/252</f>
        <v>1.7019595202663539E-3</v>
      </c>
      <c r="AB23" s="24">
        <f>(Value!AB23/Value!AA23)-1-Returns!AB$48/252</f>
        <v>7.6126315603924249E-4</v>
      </c>
      <c r="AC23" s="53">
        <f>(Value!AC23/Value!AB23)-1-Returns!AC$48/252</f>
        <v>5.1058333686971255E-3</v>
      </c>
      <c r="AD23" s="26">
        <f>(Value!AD23/Value!AC23)-1-Returns!AD$48/252</f>
        <v>-7.3728276094941593E-3</v>
      </c>
      <c r="AE23" s="24">
        <f>(Value!AE23/Value!AD23)-1-Returns!AE$48/252</f>
        <v>-1.0278824727538273E-3</v>
      </c>
      <c r="AF23" s="24">
        <f>(Value!AF23/Value!AE23)-1-Returns!AF$48/252</f>
        <v>1.1782415556960578E-3</v>
      </c>
      <c r="AG23" s="24">
        <f>(Value!AG23/Value!AF23)-1-Returns!AG$48/252</f>
        <v>2.1506590262743595E-3</v>
      </c>
      <c r="AH23" s="53">
        <f>(Value!AH23/Value!AG23)-1-Returns!AH$48/252</f>
        <v>-1.1642569529619643E-4</v>
      </c>
      <c r="AI23" s="26">
        <f>(Value!AI23/Value!AH23)-1-Returns!AI$48/252</f>
        <v>1.2148206689740751E-2</v>
      </c>
      <c r="AJ23" s="24">
        <f>(Value!AJ23/Value!AI23)-1-Returns!AJ$48/252</f>
        <v>-3.5181455807471268E-4</v>
      </c>
      <c r="AK23" s="24">
        <f>(Value!AK23/Value!AJ23)-1-Returns!AK$48/252</f>
        <v>5.8563168263233061E-3</v>
      </c>
      <c r="AL23" s="24">
        <f>(Value!AL23/Value!AK23)-1-Returns!AL$48/252</f>
        <v>2.515685102238143E-3</v>
      </c>
      <c r="AM23" s="53">
        <f>(Value!AM23/Value!AL23)-1-Returns!AM$48/252</f>
        <v>9.7875687582284654E-5</v>
      </c>
      <c r="AN23" s="26">
        <f>(Value!AN23/Value!AM23)-1-Returns!AN$48/252</f>
        <v>-3.1588441547997065E-3</v>
      </c>
      <c r="AO23" s="24">
        <f>(Value!AO23/Value!AN23)-1-Returns!AO$48/252</f>
        <v>5.9779031242839396E-3</v>
      </c>
      <c r="AP23" s="24">
        <f>(Value!AP23/Value!AO23)-1-Returns!AP$48/252</f>
        <v>9.0114337724280947E-3</v>
      </c>
      <c r="AQ23" s="24">
        <f>(Value!AQ23/Value!AP23)-1-Returns!AQ$48/252</f>
        <v>4.8856813310791556E-3</v>
      </c>
      <c r="AR23" s="53">
        <f>(Value!AR23/Value!AQ23)-1-Returns!AR$48/252</f>
        <v>1.4358722134242956E-2</v>
      </c>
      <c r="AS23" s="26">
        <f>(Value!AS23/Value!AR23)-1-Returns!AS$48/252</f>
        <v>-1.101224010695943E-2</v>
      </c>
      <c r="AT23" s="53">
        <f>(Value!AT23/Value!AS23)-1-Returns!AT$48/252</f>
        <v>-5.5716179216940094E-3</v>
      </c>
      <c r="AU23" s="26">
        <f>Value!AT23/1000000-1</f>
        <v>5.7015269999999951E-2</v>
      </c>
      <c r="AV23" s="24">
        <f t="shared" si="1"/>
        <v>0.10066558004237582</v>
      </c>
      <c r="AW23" s="24">
        <f>-0.25%*4</f>
        <v>-0.01</v>
      </c>
      <c r="AX23" s="28">
        <f t="shared" si="2"/>
        <v>2.7101226693152283</v>
      </c>
    </row>
    <row r="24" spans="2:50">
      <c r="B24" s="31">
        <f t="shared" si="0"/>
        <v>7</v>
      </c>
      <c r="C24" s="22" t="s">
        <v>31</v>
      </c>
      <c r="D24" s="16" t="s">
        <v>51</v>
      </c>
      <c r="E24" s="27">
        <f>IFERROR(LN(Value!E24/1000000)-Returns!E$48/252,-Returns!E$48)</f>
        <v>-3.1706349206349205E-5</v>
      </c>
      <c r="F24" s="27">
        <f>(Value!F24/Value!E24)-1-Returns!F$48/252</f>
        <v>-3.1706349206349205E-5</v>
      </c>
      <c r="G24" s="27">
        <f>(Value!G24/Value!F24)-1-Returns!G$48/252</f>
        <v>-3.1706349206349205E-5</v>
      </c>
      <c r="H24" s="27">
        <f>(Value!H24/Value!G24)-1-Returns!H$48/252</f>
        <v>-5.7951634920638665E-4</v>
      </c>
      <c r="I24" s="27">
        <f>(Value!I24/Value!H24)-1-Returns!I$48/252</f>
        <v>5.1185149935475422E-3</v>
      </c>
      <c r="J24" s="27">
        <f>(Value!J24/Value!I24)-1-Returns!J$48/252</f>
        <v>1.2357007390710482E-3</v>
      </c>
      <c r="K24" s="27">
        <f>(Value!K24/Value!J24)-1-Returns!K$48/252</f>
        <v>1.2611277901128524E-3</v>
      </c>
      <c r="L24" s="27">
        <f>(Value!L24/Value!K24)-1-Returns!L$48/252</f>
        <v>-5.4439986594831246E-3</v>
      </c>
      <c r="M24" s="27">
        <f>(Value!M24/Value!L24)-1-Returns!M$48/252</f>
        <v>1.1138414460313677E-2</v>
      </c>
      <c r="N24" s="27">
        <f>(Value!N24/Value!M24)-1-Returns!N$48/252</f>
        <v>-4.4109540460606621E-3</v>
      </c>
      <c r="O24" s="39">
        <f>(Value!O24/Value!N24)-1-Returns!O$48/252</f>
        <v>2.4374370937049832E-3</v>
      </c>
      <c r="P24" s="39">
        <f>(Value!P24/Value!O24)-1-Returns!P$48/252</f>
        <v>5.0995679691185425E-3</v>
      </c>
      <c r="Q24" s="39">
        <f>(Value!Q24/Value!P24)-1-Returns!Q$48/252</f>
        <v>-1.0306197602665741E-3</v>
      </c>
      <c r="R24" s="39">
        <f>(Value!R24/Value!Q24)-1-Returns!R$48/252</f>
        <v>3.3561131088996692E-3</v>
      </c>
      <c r="S24" s="39">
        <f>(Value!S24/Value!R24)-1-Returns!S$48/252</f>
        <v>-4.3128627347715235E-4</v>
      </c>
      <c r="T24" s="27">
        <f>(Value!T24/Value!S24)-1-Returns!T$48/252</f>
        <v>-7.1579870871996479E-4</v>
      </c>
      <c r="U24" s="25">
        <f>(Value!U24/Value!T24)-1-Returns!U$48/252</f>
        <v>1.9131318036676968E-3</v>
      </c>
      <c r="V24" s="25">
        <f>(Value!V24/Value!U24)-1-Returns!V$48/252</f>
        <v>-1.7299902312158978E-3</v>
      </c>
      <c r="W24" s="25">
        <f>(Value!W24/Value!V24)-1-Returns!W$48/252</f>
        <v>2.8567129405666601E-3</v>
      </c>
      <c r="X24" s="25">
        <f>(Value!X24/Value!W24)-1-Returns!X$48/252</f>
        <v>-7.3838707839949476E-5</v>
      </c>
      <c r="Y24" s="27">
        <f>(Value!Y24/Value!X24)-1-Returns!Y$48/252</f>
        <v>3.5110693494700353E-3</v>
      </c>
      <c r="Z24" s="25">
        <f>(Value!Z24/Value!Y24)-1-Returns!Z$48/252</f>
        <v>-1.2171133036008098E-3</v>
      </c>
      <c r="AA24" s="25">
        <f>(Value!AA24/Value!Z24)-1-Returns!AA$48/252</f>
        <v>1.1800953815837457E-4</v>
      </c>
      <c r="AB24" s="25">
        <f>(Value!AB24/Value!AA24)-1-Returns!AB$48/252</f>
        <v>-3.6161257279971438E-4</v>
      </c>
      <c r="AC24" s="52">
        <f>(Value!AC24/Value!AB24)-1-Returns!AC$48/252</f>
        <v>2.5776017684218601E-3</v>
      </c>
      <c r="AD24" s="27">
        <f>(Value!AD24/Value!AC24)-1-Returns!AD$48/252</f>
        <v>-5.1954102050928458E-4</v>
      </c>
      <c r="AE24" s="25">
        <f>(Value!AE24/Value!AD24)-1-Returns!AE$48/252</f>
        <v>-3.9395356908435543E-3</v>
      </c>
      <c r="AF24" s="25">
        <f>(Value!AF24/Value!AE24)-1-Returns!AF$48/252</f>
        <v>1.8965727896396142E-4</v>
      </c>
      <c r="AG24" s="25">
        <f>(Value!AG24/Value!AF24)-1-Returns!AG$48/252</f>
        <v>8.5545118313663949E-3</v>
      </c>
      <c r="AH24" s="52">
        <f>(Value!AH24/Value!AG24)-1-Returns!AH$48/252</f>
        <v>-1.8087433848168024E-3</v>
      </c>
      <c r="AI24" s="27">
        <f>(Value!AI24/Value!AH24)-1-Returns!AI$48/252</f>
        <v>-3.9113842195563448E-3</v>
      </c>
      <c r="AJ24" s="25">
        <f>(Value!AJ24/Value!AI24)-1-Returns!AJ$48/252</f>
        <v>1.1320983310461514E-3</v>
      </c>
      <c r="AK24" s="25">
        <f>(Value!AK24/Value!AJ24)-1-Returns!AK$48/252</f>
        <v>5.8823303900728163E-4</v>
      </c>
      <c r="AL24" s="25">
        <f>(Value!AL24/Value!AK24)-1-Returns!AL$48/252</f>
        <v>1.7147348386033396E-3</v>
      </c>
      <c r="AM24" s="52">
        <f>(Value!AM24/Value!AL24)-1-Returns!AM$48/252</f>
        <v>1.1499913832140513E-4</v>
      </c>
      <c r="AN24" s="27">
        <f>(Value!AN24/Value!AM24)-1-Returns!AN$48/252</f>
        <v>5.1359802746488376E-4</v>
      </c>
      <c r="AO24" s="25">
        <f>(Value!AO24/Value!AN24)-1-Returns!AO$48/252</f>
        <v>1.0697227022020855E-3</v>
      </c>
      <c r="AP24" s="25">
        <f>(Value!AP24/Value!AO24)-1-Returns!AP$48/252</f>
        <v>-2.2514788615239762E-3</v>
      </c>
      <c r="AQ24" s="25">
        <f>(Value!AQ24/Value!AP24)-1-Returns!AQ$48/252</f>
        <v>-4.5434465973275108E-3</v>
      </c>
      <c r="AR24" s="52">
        <f>(Value!AR24/Value!AQ24)-1-Returns!AR$48/252</f>
        <v>2.3237276147649749E-3</v>
      </c>
      <c r="AS24" s="27">
        <f>(Value!AS24/Value!AR24)-1-Returns!AS$48/252</f>
        <v>2.688043032324074E-2</v>
      </c>
      <c r="AT24" s="52">
        <f>(Value!AT24/Value!AS24)-1-Returns!AT$48/252</f>
        <v>-3.1504924949359125E-3</v>
      </c>
      <c r="AU24" s="27">
        <f>Value!AT24/1000000-1</f>
        <v>4.9653790000000031E-2</v>
      </c>
      <c r="AV24" s="25">
        <f t="shared" si="1"/>
        <v>8.2145844118721514E-2</v>
      </c>
      <c r="AW24" s="25">
        <f>-0.25%*3</f>
        <v>-7.4999999999999997E-3</v>
      </c>
      <c r="AX24" s="29">
        <f t="shared" si="2"/>
        <v>2.9660318559813934</v>
      </c>
    </row>
    <row r="25" spans="2:50">
      <c r="B25" s="30">
        <f t="shared" si="0"/>
        <v>24</v>
      </c>
      <c r="C25" s="21" t="s">
        <v>30</v>
      </c>
      <c r="D25" s="15" t="s">
        <v>54</v>
      </c>
      <c r="E25" s="26">
        <f>IFERROR(LN(Value!E25/1000000)-Returns!E$48/252,-Returns!E$48)</f>
        <v>-3.1706349206349205E-5</v>
      </c>
      <c r="F25" s="26">
        <f>(Value!F25/Value!E25)-1-Returns!F$48/252</f>
        <v>-3.1706349206349205E-5</v>
      </c>
      <c r="G25" s="26">
        <f>(Value!G25/Value!F25)-1-Returns!G$48/252</f>
        <v>-3.1706349206349205E-5</v>
      </c>
      <c r="H25" s="26">
        <f>(Value!H25/Value!G25)-1-Returns!H$48/252</f>
        <v>-3.1706349206349205E-5</v>
      </c>
      <c r="I25" s="26">
        <f>(Value!I25/Value!H25)-1-Returns!I$48/252</f>
        <v>5.0483650793521772E-5</v>
      </c>
      <c r="J25" s="26">
        <f>(Value!J25/Value!I25)-1-Returns!J$48/252</f>
        <v>2.1882195419027796E-4</v>
      </c>
      <c r="K25" s="26">
        <f>(Value!K25/Value!J25)-1-Returns!K$48/252</f>
        <v>9.8072083804234423E-3</v>
      </c>
      <c r="L25" s="26">
        <f>(Value!L25/Value!K25)-1-Returns!L$48/252</f>
        <v>-9.1441909317489366E-3</v>
      </c>
      <c r="M25" s="26">
        <f>(Value!M25/Value!L25)-1-Returns!M$48/252</f>
        <v>6.0528673897967834E-3</v>
      </c>
      <c r="N25" s="26">
        <f>(Value!N25/Value!M25)-1-Returns!N$48/252</f>
        <v>8.0295630902118154E-3</v>
      </c>
      <c r="O25" s="38">
        <f>(Value!O25/Value!N25)-1-Returns!O$48/252</f>
        <v>2.1354033982542382E-2</v>
      </c>
      <c r="P25" s="38">
        <f>(Value!P25/Value!O25)-1-Returns!P$48/252</f>
        <v>-6.8474597258867875E-3</v>
      </c>
      <c r="Q25" s="38">
        <f>(Value!Q25/Value!P25)-1-Returns!Q$48/252</f>
        <v>6.7551458809990772E-3</v>
      </c>
      <c r="R25" s="38">
        <f>(Value!R25/Value!Q25)-1-Returns!R$48/252</f>
        <v>7.9289655934191103E-3</v>
      </c>
      <c r="S25" s="38">
        <f>(Value!S25/Value!R25)-1-Returns!S$48/252</f>
        <v>-1.5383652786552988E-3</v>
      </c>
      <c r="T25" s="26">
        <f>(Value!T25/Value!S25)-1-Returns!T$48/252</f>
        <v>-4.6304464932823731E-3</v>
      </c>
      <c r="U25" s="24">
        <f>(Value!U25/Value!T25)-1-Returns!U$48/252</f>
        <v>1.4889458775651506E-2</v>
      </c>
      <c r="V25" s="24">
        <f>(Value!V25/Value!U25)-1-Returns!V$48/252</f>
        <v>1.1322861540226433E-2</v>
      </c>
      <c r="W25" s="24">
        <f>(Value!W25/Value!V25)-1-Returns!W$48/252</f>
        <v>-4.8780966551675888E-3</v>
      </c>
      <c r="X25" s="24">
        <f>(Value!X25/Value!W25)-1-Returns!X$48/252</f>
        <v>3.1898719062265456E-3</v>
      </c>
      <c r="Y25" s="26">
        <f>(Value!Y25/Value!X25)-1-Returns!Y$48/252</f>
        <v>5.0045347140646387E-3</v>
      </c>
      <c r="Z25" s="24">
        <f>(Value!Z25/Value!Y25)-1-Returns!Z$48/252</f>
        <v>-5.2330882986812502E-3</v>
      </c>
      <c r="AA25" s="24">
        <f>(Value!AA25/Value!Z25)-1-Returns!AA$48/252</f>
        <v>-3.1316203587822945E-4</v>
      </c>
      <c r="AB25" s="24">
        <f>(Value!AB25/Value!AA25)-1-Returns!AB$48/252</f>
        <v>-4.6942287827043752E-3</v>
      </c>
      <c r="AC25" s="53">
        <f>(Value!AC25/Value!AB25)-1-Returns!AC$48/252</f>
        <v>1.5483616569192997E-2</v>
      </c>
      <c r="AD25" s="26">
        <f>(Value!AD25/Value!AC25)-1-Returns!AD$48/252</f>
        <v>-1.0532508005845332E-2</v>
      </c>
      <c r="AE25" s="24">
        <f>(Value!AE25/Value!AD25)-1-Returns!AE$48/252</f>
        <v>-2.8086864626249496E-2</v>
      </c>
      <c r="AF25" s="24">
        <f>(Value!AF25/Value!AE25)-1-Returns!AF$48/252</f>
        <v>-6.2278504886192467E-3</v>
      </c>
      <c r="AG25" s="24">
        <f>(Value!AG25/Value!AF25)-1-Returns!AG$48/252</f>
        <v>1.7999078557118684E-3</v>
      </c>
      <c r="AH25" s="53">
        <f>(Value!AH25/Value!AG25)-1-Returns!AH$48/252</f>
        <v>-7.9933679866476936E-3</v>
      </c>
      <c r="AI25" s="26">
        <f>(Value!AI25/Value!AH25)-1-Returns!AI$48/252</f>
        <v>1.3575164586399531E-3</v>
      </c>
      <c r="AJ25" s="24">
        <f>(Value!AJ25/Value!AI25)-1-Returns!AJ$48/252</f>
        <v>8.107545758931782E-2</v>
      </c>
      <c r="AK25" s="24">
        <f>(Value!AK25/Value!AJ25)-1-Returns!AK$48/252</f>
        <v>0.16357310854674961</v>
      </c>
      <c r="AL25" s="24">
        <f>(Value!AL25/Value!AK25)-1-Returns!AL$48/252</f>
        <v>3.3976888563815478E-5</v>
      </c>
      <c r="AM25" s="53">
        <f>(Value!AM25/Value!AL25)-1-Returns!AM$48/252</f>
        <v>1.1617786349398435E-4</v>
      </c>
      <c r="AN25" s="26">
        <f>(Value!AN25/Value!AM25)-1-Returns!AN$48/252</f>
        <v>1.1352318831738204E-4</v>
      </c>
      <c r="AO25" s="24">
        <f>(Value!AO25/Value!AN25)-1-Returns!AO$48/252</f>
        <v>7.2358882352977952E-2</v>
      </c>
      <c r="AP25" s="24">
        <f>(Value!AP25/Value!AO25)-1-Returns!AP$48/252</f>
        <v>2.1125597896170651E-2</v>
      </c>
      <c r="AQ25" s="24">
        <f>(Value!AQ25/Value!AP25)-1-Returns!AQ$48/252</f>
        <v>-0.30695783295537526</v>
      </c>
      <c r="AR25" s="53">
        <f>(Value!AR25/Value!AQ25)-1-Returns!AR$48/252</f>
        <v>0.29159860834566387</v>
      </c>
      <c r="AS25" s="26">
        <f>(Value!AS25/Value!AR25)-1-Returns!AS$48/252</f>
        <v>-7.4401228745886158E-2</v>
      </c>
      <c r="AT25" s="53">
        <f>(Value!AT25/Value!AS25)-1-Returns!AT$48/252</f>
        <v>-0.10020354877371439</v>
      </c>
      <c r="AU25" s="26">
        <f>Value!AT25/1000000-1</f>
        <v>5.1306360000000106E-2</v>
      </c>
      <c r="AV25" s="24">
        <f t="shared" si="1"/>
        <v>1.198990544176568</v>
      </c>
      <c r="AW25" s="24">
        <f>-0.25%*4</f>
        <v>-0.01</v>
      </c>
      <c r="AX25" s="28">
        <f t="shared" si="2"/>
        <v>0.1989695512206463</v>
      </c>
    </row>
    <row r="26" spans="2:50">
      <c r="B26" s="31">
        <f t="shared" si="0"/>
        <v>37</v>
      </c>
      <c r="C26" s="22" t="s">
        <v>35</v>
      </c>
      <c r="D26" s="16" t="s">
        <v>76</v>
      </c>
      <c r="E26" s="27">
        <f>IFERROR(LN(Value!E26/1000000)-Returns!E$48/252,-Returns!E$48)</f>
        <v>-3.1706349206349205E-5</v>
      </c>
      <c r="F26" s="27">
        <f>(Value!F26/Value!E26)-1-Returns!F$48/252</f>
        <v>-3.1706349206349205E-5</v>
      </c>
      <c r="G26" s="27">
        <f>(Value!G26/Value!F26)-1-Returns!G$48/252</f>
        <v>-3.1706349206349205E-5</v>
      </c>
      <c r="H26" s="27">
        <f>(Value!H26/Value!G26)-1-Returns!H$48/252</f>
        <v>6.1965036507936073E-3</v>
      </c>
      <c r="I26" s="27">
        <f>(Value!I26/Value!H26)-1-Returns!I$48/252</f>
        <v>-5.2280847724401891E-2</v>
      </c>
      <c r="J26" s="27">
        <f>(Value!J26/Value!I26)-1-Returns!J$48/252</f>
        <v>5.9993579648473672E-3</v>
      </c>
      <c r="K26" s="27">
        <f>(Value!K26/Value!J26)-1-Returns!K$48/252</f>
        <v>2.2820477910705118E-3</v>
      </c>
      <c r="L26" s="27">
        <f>(Value!L26/Value!K26)-1-Returns!L$48/252</f>
        <v>-5.9267756251547163E-2</v>
      </c>
      <c r="M26" s="27">
        <f>(Value!M26/Value!L26)-1-Returns!M$48/252</f>
        <v>8.6247541784577345E-2</v>
      </c>
      <c r="N26" s="27">
        <f>(Value!N26/Value!M26)-1-Returns!N$48/252</f>
        <v>-6.0674925482147434E-3</v>
      </c>
      <c r="O26" s="39">
        <f>(Value!O26/Value!N26)-1-Returns!O$48/252</f>
        <v>4.5311785467912542E-2</v>
      </c>
      <c r="P26" s="39">
        <f>(Value!P26/Value!O26)-1-Returns!P$48/252</f>
        <v>2.0023102288368962E-2</v>
      </c>
      <c r="Q26" s="39">
        <f>(Value!Q26/Value!P26)-1-Returns!Q$48/252</f>
        <v>-1.7420582481711572E-5</v>
      </c>
      <c r="R26" s="39">
        <f>(Value!R26/Value!Q26)-1-Returns!R$48/252</f>
        <v>1.1544016526993744E-3</v>
      </c>
      <c r="S26" s="39">
        <f>(Value!S26/Value!R26)-1-Returns!S$48/252</f>
        <v>5.1970577864379275E-3</v>
      </c>
      <c r="T26" s="27">
        <f>(Value!T26/Value!S26)-1-Returns!T$48/252</f>
        <v>2.9446238774538634E-3</v>
      </c>
      <c r="U26" s="25">
        <f>(Value!U26/Value!T26)-1-Returns!U$48/252</f>
        <v>1.8660206307982118E-3</v>
      </c>
      <c r="V26" s="25">
        <f>(Value!V26/Value!U26)-1-Returns!V$48/252</f>
        <v>3.5158298168148604E-3</v>
      </c>
      <c r="W26" s="25">
        <f>(Value!W26/Value!V26)-1-Returns!W$48/252</f>
        <v>-6.9949507545640256E-3</v>
      </c>
      <c r="X26" s="25">
        <f>(Value!X26/Value!W26)-1-Returns!X$48/252</f>
        <v>1.7802385318966794E-3</v>
      </c>
      <c r="Y26" s="27">
        <f>(Value!Y26/Value!X26)-1-Returns!Y$48/252</f>
        <v>-4.0944115758217506E-3</v>
      </c>
      <c r="Z26" s="25">
        <f>(Value!Z26/Value!Y26)-1-Returns!Z$48/252</f>
        <v>-2.0151230698639395E-2</v>
      </c>
      <c r="AA26" s="25">
        <f>(Value!AA26/Value!Z26)-1-Returns!AA$48/252</f>
        <v>-1.8453723200614953E-2</v>
      </c>
      <c r="AB26" s="25">
        <f>(Value!AB26/Value!AA26)-1-Returns!AB$48/252</f>
        <v>4.3578554555341806E-3</v>
      </c>
      <c r="AC26" s="52">
        <f>(Value!AC26/Value!AB26)-1-Returns!AC$48/252</f>
        <v>-5.496031340582725E-2</v>
      </c>
      <c r="AD26" s="27">
        <f>(Value!AD26/Value!AC26)-1-Returns!AD$48/252</f>
        <v>5.8070997592746074E-2</v>
      </c>
      <c r="AE26" s="25">
        <f>(Value!AE26/Value!AD26)-1-Returns!AE$48/252</f>
        <v>5.5103979581366145E-3</v>
      </c>
      <c r="AF26" s="25">
        <f>(Value!AF26/Value!AE26)-1-Returns!AF$48/252</f>
        <v>-5.3085928019353636E-3</v>
      </c>
      <c r="AG26" s="25">
        <f>(Value!AG26/Value!AF26)-1-Returns!AG$48/252</f>
        <v>-2.0117173549680078E-2</v>
      </c>
      <c r="AH26" s="52">
        <f>(Value!AH26/Value!AG26)-1-Returns!AH$48/252</f>
        <v>1.0028451249870481E-4</v>
      </c>
      <c r="AI26" s="27">
        <f>(Value!AI26/Value!AH26)-1-Returns!AI$48/252</f>
        <v>-8.4601994188076415E-2</v>
      </c>
      <c r="AJ26" s="25">
        <f>(Value!AJ26/Value!AI26)-1-Returns!AJ$48/252</f>
        <v>-5.5355694628560033E-3</v>
      </c>
      <c r="AK26" s="25">
        <f>(Value!AK26/Value!AJ26)-1-Returns!AK$48/252</f>
        <v>-3.1958649676099356E-2</v>
      </c>
      <c r="AL26" s="25">
        <f>(Value!AL26/Value!AK26)-1-Returns!AL$48/252</f>
        <v>-5.1020734847899247E-3</v>
      </c>
      <c r="AM26" s="52">
        <f>(Value!AM26/Value!AL26)-1-Returns!AM$48/252</f>
        <v>2.05993909049564E-4</v>
      </c>
      <c r="AN26" s="27">
        <f>(Value!AN26/Value!AM26)-1-Returns!AN$48/252</f>
        <v>1.1812643991396381E-2</v>
      </c>
      <c r="AO26" s="25">
        <f>(Value!AO26/Value!AN26)-1-Returns!AO$48/252</f>
        <v>-1.9997648988100619E-2</v>
      </c>
      <c r="AP26" s="25">
        <f>(Value!AP26/Value!AO26)-1-Returns!AP$48/252</f>
        <v>-2.0838709961145434E-2</v>
      </c>
      <c r="AQ26" s="25">
        <f>(Value!AQ26/Value!AP26)-1-Returns!AQ$48/252</f>
        <v>-1.4242045198674172E-4</v>
      </c>
      <c r="AR26" s="52">
        <f>(Value!AR26/Value!AQ26)-1-Returns!AR$48/252</f>
        <v>6.6246684317007804E-4</v>
      </c>
      <c r="AS26" s="27">
        <f>(Value!AS26/Value!AR26)-1-Returns!AS$48/252</f>
        <v>2.2453932270884559E-4</v>
      </c>
      <c r="AT26" s="52">
        <f>(Value!AT26/Value!AS26)-1-Returns!AT$48/252</f>
        <v>8.9855125263592975E-2</v>
      </c>
      <c r="AU26" s="27">
        <f>Value!AT26/1000000-1</f>
        <v>-7.8412069999999945E-2</v>
      </c>
      <c r="AV26" s="25">
        <f t="shared" si="1"/>
        <v>0.50114964218759128</v>
      </c>
      <c r="AW26" s="25">
        <f>-0.25%*4</f>
        <v>-0.01</v>
      </c>
      <c r="AX26" s="29">
        <f t="shared" si="2"/>
        <v>-1.0770195647577665</v>
      </c>
    </row>
    <row r="27" spans="2:50">
      <c r="B27" s="30">
        <f t="shared" si="0"/>
        <v>28</v>
      </c>
      <c r="C27" s="21" t="s">
        <v>29</v>
      </c>
      <c r="D27" s="15" t="s">
        <v>61</v>
      </c>
      <c r="E27" s="26">
        <f>IFERROR(LN(Value!E27/1000000)-Returns!E$48/252,-Returns!E$48)</f>
        <v>-3.1706349206349205E-5</v>
      </c>
      <c r="F27" s="26">
        <f>(Value!F27/Value!E27)-1-Returns!F$48/252</f>
        <v>-1.7601634920638557E-4</v>
      </c>
      <c r="G27" s="26">
        <f>(Value!G27/Value!F27)-1-Returns!G$48/252</f>
        <v>-3.1706349206349205E-5</v>
      </c>
      <c r="H27" s="26">
        <f>(Value!H27/Value!G27)-1-Returns!H$48/252</f>
        <v>-1.9100774169351616E-3</v>
      </c>
      <c r="I27" s="26">
        <f>(Value!I27/Value!H27)-1-Returns!I$48/252</f>
        <v>-5.8414360383440681E-4</v>
      </c>
      <c r="J27" s="26">
        <f>(Value!J27/Value!I27)-1-Returns!J$48/252</f>
        <v>-2.8706511337199379E-4</v>
      </c>
      <c r="K27" s="26">
        <f>(Value!K27/Value!J27)-1-Returns!K$48/252</f>
        <v>-5.2368717551043841E-3</v>
      </c>
      <c r="L27" s="26">
        <f>(Value!L27/Value!K27)-1-Returns!L$48/252</f>
        <v>-1.4167674344148158E-2</v>
      </c>
      <c r="M27" s="26">
        <f>(Value!M27/Value!L27)-1-Returns!M$48/252</f>
        <v>6.818483436954197E-3</v>
      </c>
      <c r="N27" s="26">
        <f>(Value!N27/Value!M27)-1-Returns!N$48/252</f>
        <v>-1.0417101053165743E-4</v>
      </c>
      <c r="O27" s="38">
        <f>(Value!O27/Value!N27)-1-Returns!O$48/252</f>
        <v>-1.3253289608121028E-3</v>
      </c>
      <c r="P27" s="38">
        <f>(Value!P27/Value!O27)-1-Returns!P$48/252</f>
        <v>-6.6825872864933209E-4</v>
      </c>
      <c r="Q27" s="38">
        <f>(Value!Q27/Value!P27)-1-Returns!Q$48/252</f>
        <v>-6.2610014902311941E-5</v>
      </c>
      <c r="R27" s="38">
        <f>(Value!R27/Value!Q27)-1-Returns!R$48/252</f>
        <v>4.8736400799264746E-3</v>
      </c>
      <c r="S27" s="38">
        <f>(Value!S27/Value!R27)-1-Returns!S$48/252</f>
        <v>1.0734031696654849E-3</v>
      </c>
      <c r="T27" s="26">
        <f>(Value!T27/Value!S27)-1-Returns!T$48/252</f>
        <v>-1.8351842490309557E-3</v>
      </c>
      <c r="U27" s="24">
        <f>(Value!U27/Value!T27)-1-Returns!U$48/252</f>
        <v>1.7634354548631236E-3</v>
      </c>
      <c r="V27" s="24">
        <f>(Value!V27/Value!U27)-1-Returns!V$48/252</f>
        <v>-1.936052969289149E-4</v>
      </c>
      <c r="W27" s="24">
        <f>(Value!W27/Value!V27)-1-Returns!W$48/252</f>
        <v>3.6962370446868778E-4</v>
      </c>
      <c r="X27" s="24">
        <f>(Value!X27/Value!W27)-1-Returns!X$48/252</f>
        <v>2.3104162520862746E-3</v>
      </c>
      <c r="Y27" s="26">
        <f>(Value!Y27/Value!X27)-1-Returns!Y$48/252</f>
        <v>1.4006086432103925E-3</v>
      </c>
      <c r="Z27" s="24">
        <f>(Value!Z27/Value!Y27)-1-Returns!Z$48/252</f>
        <v>-6.5183134449959374E-4</v>
      </c>
      <c r="AA27" s="24">
        <f>(Value!AA27/Value!Z27)-1-Returns!AA$48/252</f>
        <v>-4.3724035110410232E-4</v>
      </c>
      <c r="AB27" s="24">
        <f>(Value!AB27/Value!AA27)-1-Returns!AB$48/252</f>
        <v>-3.2959181645415115E-4</v>
      </c>
      <c r="AC27" s="53">
        <f>(Value!AC27/Value!AB27)-1-Returns!AC$48/252</f>
        <v>3.6803919791875074E-3</v>
      </c>
      <c r="AD27" s="26">
        <f>(Value!AD27/Value!AC27)-1-Returns!AD$48/252</f>
        <v>8.6205272197386023E-4</v>
      </c>
      <c r="AE27" s="24">
        <f>(Value!AE27/Value!AD27)-1-Returns!AE$48/252</f>
        <v>-4.9839475133803381E-3</v>
      </c>
      <c r="AF27" s="24">
        <f>(Value!AF27/Value!AE27)-1-Returns!AF$48/252</f>
        <v>5.3835047854549039E-4</v>
      </c>
      <c r="AG27" s="24">
        <f>(Value!AG27/Value!AF27)-1-Returns!AG$48/252</f>
        <v>-4.1367262554202491E-2</v>
      </c>
      <c r="AH27" s="53">
        <f>(Value!AH27/Value!AG27)-1-Returns!AH$48/252</f>
        <v>-2.7434903593116688E-2</v>
      </c>
      <c r="AI27" s="26">
        <f>(Value!AI27/Value!AH27)-1-Returns!AI$48/252</f>
        <v>6.8597135429699294E-2</v>
      </c>
      <c r="AJ27" s="24">
        <f>(Value!AJ27/Value!AI27)-1-Returns!AJ$48/252</f>
        <v>1.9986171818198637E-3</v>
      </c>
      <c r="AK27" s="24">
        <f>(Value!AK27/Value!AJ27)-1-Returns!AK$48/252</f>
        <v>3.1249934456847781E-3</v>
      </c>
      <c r="AL27" s="24">
        <f>(Value!AL27/Value!AK27)-1-Returns!AL$48/252</f>
        <v>9.2396868427884662E-3</v>
      </c>
      <c r="AM27" s="53">
        <f>(Value!AM27/Value!AL27)-1-Returns!AM$48/252</f>
        <v>-8.6788271127245353E-5</v>
      </c>
      <c r="AN27" s="26">
        <f>(Value!AN27/Value!AM27)-1-Returns!AN$48/252</f>
        <v>-9.7174017181804583E-3</v>
      </c>
      <c r="AO27" s="24">
        <f>(Value!AO27/Value!AN27)-1-Returns!AO$48/252</f>
        <v>1.6035292270853035E-3</v>
      </c>
      <c r="AP27" s="24">
        <f>(Value!AP27/Value!AO27)-1-Returns!AP$48/252</f>
        <v>5.5206857305234612E-3</v>
      </c>
      <c r="AQ27" s="24">
        <f>(Value!AQ27/Value!AP27)-1-Returns!AQ$48/252</f>
        <v>2.2381993466924648E-3</v>
      </c>
      <c r="AR27" s="53">
        <f>(Value!AR27/Value!AQ27)-1-Returns!AR$48/252</f>
        <v>8.7897534125486634E-2</v>
      </c>
      <c r="AS27" s="26">
        <f>(Value!AS27/Value!AR27)-1-Returns!AS$48/252</f>
        <v>-7.9815918751560896E-2</v>
      </c>
      <c r="AT27" s="53">
        <f>(Value!AT27/Value!AS27)-1-Returns!AT$48/252</f>
        <v>-5.0844384525634374E-3</v>
      </c>
      <c r="AU27" s="26">
        <f>Value!AT27/1000000-1</f>
        <v>-1.9055699999999121E-3</v>
      </c>
      <c r="AV27" s="24">
        <f t="shared" si="1"/>
        <v>0.36527794434176969</v>
      </c>
      <c r="AW27" s="24">
        <f>-0.25%*1</f>
        <v>-2.5000000000000001E-3</v>
      </c>
      <c r="AX27" s="28">
        <f t="shared" si="2"/>
        <v>-9.7758351032492211E-2</v>
      </c>
    </row>
    <row r="28" spans="2:50">
      <c r="B28" s="31">
        <f t="shared" si="0"/>
        <v>34</v>
      </c>
      <c r="C28" s="22" t="s">
        <v>41</v>
      </c>
      <c r="D28" s="16" t="s">
        <v>87</v>
      </c>
      <c r="E28" s="27">
        <f>IFERROR(LN(Value!E28/1000000)-Returns!E$48/252,-Returns!E$48)</f>
        <v>-3.1706349206349205E-5</v>
      </c>
      <c r="F28" s="27">
        <f>(Value!F28/Value!E28)-1-Returns!F$48/252</f>
        <v>-3.1706349206349205E-5</v>
      </c>
      <c r="G28" s="27">
        <f>(Value!G28/Value!F28)-1-Returns!G$48/252</f>
        <v>-3.1706349206349205E-5</v>
      </c>
      <c r="H28" s="27">
        <f>(Value!H28/Value!G28)-1-Returns!H$48/252</f>
        <v>-3.1706349206349205E-5</v>
      </c>
      <c r="I28" s="27">
        <f>(Value!I28/Value!H28)-1-Returns!I$48/252</f>
        <v>-3.1706349206349205E-5</v>
      </c>
      <c r="J28" s="27">
        <f>(Value!J28/Value!I28)-1-Returns!J$48/252</f>
        <v>1.3661222222212545E-4</v>
      </c>
      <c r="K28" s="27">
        <f>(Value!K28/Value!J28)-1-Returns!K$48/252</f>
        <v>5.6957213362027349E-3</v>
      </c>
      <c r="L28" s="27">
        <f>(Value!L28/Value!K28)-1-Returns!L$48/252</f>
        <v>3.7432147092846438E-2</v>
      </c>
      <c r="M28" s="27">
        <f>(Value!M28/Value!L28)-1-Returns!M$48/252</f>
        <v>1.8831400100530041E-2</v>
      </c>
      <c r="N28" s="27">
        <f>(Value!N28/Value!M28)-1-Returns!N$48/252</f>
        <v>2.3934164350594769E-2</v>
      </c>
      <c r="O28" s="39">
        <f>(Value!O28/Value!N28)-1-Returns!O$48/252</f>
        <v>-2.8283978928616497E-2</v>
      </c>
      <c r="P28" s="39">
        <f>(Value!P28/Value!O28)-1-Returns!P$48/252</f>
        <v>-3.2478049688740178E-2</v>
      </c>
      <c r="Q28" s="39">
        <f>(Value!Q28/Value!P28)-1-Returns!Q$48/252</f>
        <v>2.5311383419083851E-2</v>
      </c>
      <c r="R28" s="39">
        <f>(Value!R28/Value!Q28)-1-Returns!R$48/252</f>
        <v>-1.277585891265103E-2</v>
      </c>
      <c r="S28" s="39">
        <f>(Value!S28/Value!R28)-1-Returns!S$48/252</f>
        <v>1.5110154307062815E-2</v>
      </c>
      <c r="T28" s="27">
        <f>(Value!T28/Value!S28)-1-Returns!T$48/252</f>
        <v>-3.3403494312975623E-2</v>
      </c>
      <c r="U28" s="25">
        <f>(Value!U28/Value!T28)-1-Returns!U$48/252</f>
        <v>1.7700719267365602E-2</v>
      </c>
      <c r="V28" s="25">
        <f>(Value!V28/Value!U28)-1-Returns!V$48/252</f>
        <v>1.9038843466415153E-2</v>
      </c>
      <c r="W28" s="25">
        <f>(Value!W28/Value!V28)-1-Returns!W$48/252</f>
        <v>1.0047169701538624E-2</v>
      </c>
      <c r="X28" s="25">
        <f>(Value!X28/Value!W28)-1-Returns!X$48/252</f>
        <v>1.9662941127845911E-3</v>
      </c>
      <c r="Y28" s="27">
        <f>(Value!Y28/Value!X28)-1-Returns!Y$48/252</f>
        <v>1.5782458414609173E-2</v>
      </c>
      <c r="Z28" s="25">
        <f>(Value!Z28/Value!Y28)-1-Returns!Z$48/252</f>
        <v>2.0398317168122175E-2</v>
      </c>
      <c r="AA28" s="25">
        <f>(Value!AA28/Value!Z28)-1-Returns!AA$48/252</f>
        <v>1.1696712536737807E-3</v>
      </c>
      <c r="AB28" s="25">
        <f>(Value!AB28/Value!AA28)-1-Returns!AB$48/252</f>
        <v>1.3045430987524353E-3</v>
      </c>
      <c r="AC28" s="52">
        <f>(Value!AC28/Value!AB28)-1-Returns!AC$48/252</f>
        <v>1.2901633811260686E-2</v>
      </c>
      <c r="AD28" s="27">
        <f>(Value!AD28/Value!AC28)-1-Returns!AD$48/252</f>
        <v>-2.9862818644763544E-2</v>
      </c>
      <c r="AE28" s="25">
        <f>(Value!AE28/Value!AD28)-1-Returns!AE$48/252</f>
        <v>-1.0532616917871841E-2</v>
      </c>
      <c r="AF28" s="25">
        <f>(Value!AF28/Value!AE28)-1-Returns!AF$48/252</f>
        <v>-5.598844883543075E-3</v>
      </c>
      <c r="AG28" s="25">
        <f>(Value!AG28/Value!AF28)-1-Returns!AG$48/252</f>
        <v>2.9053364385971881E-2</v>
      </c>
      <c r="AH28" s="52">
        <f>(Value!AH28/Value!AG28)-1-Returns!AH$48/252</f>
        <v>1.5504355606841312E-2</v>
      </c>
      <c r="AI28" s="27">
        <f>(Value!AI28/Value!AH28)-1-Returns!AI$48/252</f>
        <v>-2.0365858311453943E-2</v>
      </c>
      <c r="AJ28" s="25">
        <f>(Value!AJ28/Value!AI28)-1-Returns!AJ$48/252</f>
        <v>1.6707580177589155E-2</v>
      </c>
      <c r="AK28" s="25">
        <f>(Value!AK28/Value!AJ28)-1-Returns!AK$48/252</f>
        <v>4.1866389119085405E-2</v>
      </c>
      <c r="AL28" s="25">
        <f>(Value!AL28/Value!AK28)-1-Returns!AL$48/252</f>
        <v>-3.2165306543995944E-3</v>
      </c>
      <c r="AM28" s="52">
        <f>(Value!AM28/Value!AL28)-1-Returns!AM$48/252</f>
        <v>1.7837475899855809E-4</v>
      </c>
      <c r="AN28" s="27">
        <f>(Value!AN28/Value!AM28)-1-Returns!AN$48/252</f>
        <v>-7.222294698010899E-2</v>
      </c>
      <c r="AO28" s="25">
        <f>(Value!AO28/Value!AN28)-1-Returns!AO$48/252</f>
        <v>2.5908742240314826E-2</v>
      </c>
      <c r="AP28" s="25">
        <f>(Value!AP28/Value!AO28)-1-Returns!AP$48/252</f>
        <v>0.14311442463195692</v>
      </c>
      <c r="AQ28" s="25">
        <f>(Value!AQ28/Value!AP28)-1-Returns!AQ$48/252</f>
        <v>8.6951248993732012E-3</v>
      </c>
      <c r="AR28" s="52">
        <f>(Value!AR28/Value!AQ28)-1-Returns!AR$48/252</f>
        <v>2.0383293348354332E-2</v>
      </c>
      <c r="AS28" s="27">
        <f>(Value!AS28/Value!AR28)-1-Returns!AS$48/252</f>
        <v>-0.15930544014368594</v>
      </c>
      <c r="AT28" s="52">
        <f>(Value!AT28/Value!AS28)-1-Returns!AT$48/252</f>
        <v>-0.16436881268025147</v>
      </c>
      <c r="AU28" s="27">
        <f>Value!AT28/1000000-1</f>
        <v>-8.7152609999999964E-2</v>
      </c>
      <c r="AV28" s="25">
        <f t="shared" si="1"/>
        <v>0.74801964140855504</v>
      </c>
      <c r="AW28" s="25">
        <f>-0.25%*6</f>
        <v>-1.4999999999999999E-2</v>
      </c>
      <c r="AX28" s="29">
        <f t="shared" si="2"/>
        <v>-0.83178458835088309</v>
      </c>
    </row>
    <row r="29" spans="2:50">
      <c r="B29" s="30">
        <f t="shared" si="0"/>
        <v>22</v>
      </c>
      <c r="C29" s="21" t="s">
        <v>23</v>
      </c>
      <c r="D29" s="15" t="s">
        <v>62</v>
      </c>
      <c r="E29" s="26">
        <f>IFERROR(LN(Value!E29/1000000)-Returns!E$48/252,-Returns!E$48)</f>
        <v>-8.4567746345317002E-5</v>
      </c>
      <c r="F29" s="26">
        <f>(Value!F29/Value!E29)-1-Returns!F$48/252</f>
        <v>1.2845211677015174E-4</v>
      </c>
      <c r="G29" s="26">
        <f>(Value!G29/Value!F29)-1-Returns!G$48/252</f>
        <v>-6.3242965642860827E-5</v>
      </c>
      <c r="H29" s="26">
        <f>(Value!H29/Value!G29)-1-Returns!H$48/252</f>
        <v>-2.1824095575722513E-2</v>
      </c>
      <c r="I29" s="26">
        <f>(Value!I29/Value!H29)-1-Returns!I$48/252</f>
        <v>1.7632305788974234E-2</v>
      </c>
      <c r="J29" s="26">
        <f>(Value!J29/Value!I29)-1-Returns!J$48/252</f>
        <v>-3.9616559751686608E-3</v>
      </c>
      <c r="K29" s="26">
        <f>(Value!K29/Value!J29)-1-Returns!K$48/252</f>
        <v>-0.1457043781707387</v>
      </c>
      <c r="L29" s="26">
        <f>(Value!L29/Value!K29)-1-Returns!L$48/252</f>
        <v>-4.0367080470538452E-3</v>
      </c>
      <c r="M29" s="26">
        <f>(Value!M29/Value!L29)-1-Returns!M$48/252</f>
        <v>-3.2506708341751553E-2</v>
      </c>
      <c r="N29" s="26">
        <f>(Value!N29/Value!M29)-1-Returns!N$48/252</f>
        <v>8.4798206158221048E-2</v>
      </c>
      <c r="O29" s="38">
        <f>(Value!O29/Value!N29)-1-Returns!O$48/252</f>
        <v>5.8274687070467075E-2</v>
      </c>
      <c r="P29" s="38">
        <f>(Value!P29/Value!O29)-1-Returns!P$48/252</f>
        <v>-3.3193600551252693E-2</v>
      </c>
      <c r="Q29" s="38">
        <f>(Value!Q29/Value!P29)-1-Returns!Q$48/252</f>
        <v>2.7514091132204661E-2</v>
      </c>
      <c r="R29" s="38">
        <f>(Value!R29/Value!Q29)-1-Returns!R$48/252</f>
        <v>1.2495583628093285E-2</v>
      </c>
      <c r="S29" s="38">
        <f>(Value!S29/Value!R29)-1-Returns!S$48/252</f>
        <v>6.1357901132390114E-3</v>
      </c>
      <c r="T29" s="26">
        <f>(Value!T29/Value!S29)-1-Returns!T$48/252</f>
        <v>-5.5078909558779698E-2</v>
      </c>
      <c r="U29" s="24">
        <f>(Value!U29/Value!T29)-1-Returns!U$48/252</f>
        <v>-1.8464469156585842E-2</v>
      </c>
      <c r="V29" s="24">
        <f>(Value!V29/Value!U29)-1-Returns!V$48/252</f>
        <v>-1.3974549917319504E-2</v>
      </c>
      <c r="W29" s="24">
        <f>(Value!W29/Value!V29)-1-Returns!W$48/252</f>
        <v>5.0203454089599586E-2</v>
      </c>
      <c r="X29" s="24">
        <f>(Value!X29/Value!W29)-1-Returns!X$48/252</f>
        <v>-2.6280788913904399E-2</v>
      </c>
      <c r="Y29" s="26">
        <f>(Value!Y29/Value!X29)-1-Returns!Y$48/252</f>
        <v>-4.1542495640744477E-2</v>
      </c>
      <c r="Z29" s="24">
        <f>(Value!Z29/Value!Y29)-1-Returns!Z$48/252</f>
        <v>-1.6065056953234298E-2</v>
      </c>
      <c r="AA29" s="24">
        <f>(Value!AA29/Value!Z29)-1-Returns!AA$48/252</f>
        <v>-2.9761447617072286E-2</v>
      </c>
      <c r="AB29" s="24">
        <f>(Value!AB29/Value!AA29)-1-Returns!AB$48/252</f>
        <v>-1.9699978081446586E-2</v>
      </c>
      <c r="AC29" s="53">
        <f>(Value!AC29/Value!AB29)-1-Returns!AC$48/252</f>
        <v>-6.1587755881085733E-2</v>
      </c>
      <c r="AD29" s="26">
        <f>(Value!AD29/Value!AC29)-1-Returns!AD$48/252</f>
        <v>0.11515714111822754</v>
      </c>
      <c r="AE29" s="24">
        <f>(Value!AE29/Value!AD29)-1-Returns!AE$48/252</f>
        <v>5.5808327691900625E-2</v>
      </c>
      <c r="AF29" s="24">
        <f>(Value!AF29/Value!AE29)-1-Returns!AF$48/252</f>
        <v>1.7298089451849739E-3</v>
      </c>
      <c r="AG29" s="24">
        <f>(Value!AG29/Value!AF29)-1-Returns!AG$48/252</f>
        <v>-1.0854005993075578E-2</v>
      </c>
      <c r="AH29" s="53">
        <f>(Value!AH29/Value!AG29)-1-Returns!AH$48/252</f>
        <v>4.9662507670694286E-2</v>
      </c>
      <c r="AI29" s="26">
        <f>(Value!AI29/Value!AH29)-1-Returns!AI$48/252</f>
        <v>7.6188949746007803E-2</v>
      </c>
      <c r="AJ29" s="24">
        <f>(Value!AJ29/Value!AI29)-1-Returns!AJ$48/252</f>
        <v>-3.3987659658697274E-2</v>
      </c>
      <c r="AK29" s="24">
        <f>(Value!AK29/Value!AJ29)-1-Returns!AK$48/252</f>
        <v>3.1630737139409164E-2</v>
      </c>
      <c r="AL29" s="24">
        <f>(Value!AL29/Value!AK29)-1-Returns!AL$48/252</f>
        <v>8.4958647046072169E-3</v>
      </c>
      <c r="AM29" s="53">
        <f>(Value!AM29/Value!AL29)-1-Returns!AM$48/252</f>
        <v>-1.3931792432762379E-5</v>
      </c>
      <c r="AN29" s="26">
        <f>(Value!AN29/Value!AM29)-1-Returns!AN$48/252</f>
        <v>-1.0742188579992524E-2</v>
      </c>
      <c r="AO29" s="24">
        <f>(Value!AO29/Value!AN29)-1-Returns!AO$48/252</f>
        <v>-2.3623159981807512E-2</v>
      </c>
      <c r="AP29" s="24">
        <f>(Value!AP29/Value!AO29)-1-Returns!AP$48/252</f>
        <v>-2.2557776348960595E-2</v>
      </c>
      <c r="AQ29" s="24">
        <f>(Value!AQ29/Value!AP29)-1-Returns!AQ$48/252</f>
        <v>-2.0453190622421297E-3</v>
      </c>
      <c r="AR29" s="53">
        <f>(Value!AR29/Value!AQ29)-1-Returns!AR$48/252</f>
        <v>7.4926456665163968E-2</v>
      </c>
      <c r="AS29" s="26">
        <f>(Value!AS29/Value!AR29)-1-Returns!AS$48/252</f>
        <v>0.15470101822413321</v>
      </c>
      <c r="AT29" s="53">
        <f>(Value!AT29/Value!AS29)-1-Returns!AT$48/252</f>
        <v>-0.10535854281595423</v>
      </c>
      <c r="AU29" s="26">
        <f>Value!AT29/1000000-1</f>
        <v>3.5873840000000046E-2</v>
      </c>
      <c r="AV29" s="24">
        <f t="shared" si="1"/>
        <v>0.8489659730569693</v>
      </c>
      <c r="AW29" s="24">
        <f>-0.25%*1</f>
        <v>-2.5000000000000001E-3</v>
      </c>
      <c r="AX29" s="28">
        <f t="shared" si="2"/>
        <v>0.22494127745187628</v>
      </c>
    </row>
    <row r="30" spans="2:50">
      <c r="B30" s="31">
        <f t="shared" si="0"/>
        <v>11</v>
      </c>
      <c r="C30" s="22" t="s">
        <v>11</v>
      </c>
      <c r="D30" s="16" t="s">
        <v>67</v>
      </c>
      <c r="E30" s="27">
        <f>IFERROR(LN(Value!E30/1000000)-Returns!E$48/252,-Returns!E$48)</f>
        <v>-1.5610552072313937E-3</v>
      </c>
      <c r="F30" s="27">
        <f>(Value!F30/Value!E30)-1-Returns!F$48/252</f>
        <v>-1.0489308513459401E-3</v>
      </c>
      <c r="G30" s="27">
        <f>(Value!G30/Value!F30)-1-Returns!G$48/252</f>
        <v>-6.8530023109135275E-5</v>
      </c>
      <c r="H30" s="27">
        <f>(Value!H30/Value!G30)-1-Returns!H$48/252</f>
        <v>-1.2240873080690327E-2</v>
      </c>
      <c r="I30" s="27">
        <f>(Value!I30/Value!H30)-1-Returns!I$48/252</f>
        <v>3.6194381171021934E-3</v>
      </c>
      <c r="J30" s="27">
        <f>(Value!J30/Value!I30)-1-Returns!J$48/252</f>
        <v>8.9015752477510275E-5</v>
      </c>
      <c r="K30" s="27">
        <f>(Value!K30/Value!J30)-1-Returns!K$48/252</f>
        <v>-1.6151572996629657E-2</v>
      </c>
      <c r="L30" s="27">
        <f>(Value!L30/Value!K30)-1-Returns!L$48/252</f>
        <v>-2.2011021691057439E-2</v>
      </c>
      <c r="M30" s="27">
        <f>(Value!M30/Value!L30)-1-Returns!M$48/252</f>
        <v>7.6044627340018781E-2</v>
      </c>
      <c r="N30" s="27">
        <f>(Value!N30/Value!M30)-1-Returns!N$48/252</f>
        <v>1.5412986200057337E-2</v>
      </c>
      <c r="O30" s="39">
        <f>(Value!O30/Value!N30)-1-Returns!O$48/252</f>
        <v>1.4951757003907004E-2</v>
      </c>
      <c r="P30" s="39">
        <f>(Value!P30/Value!O30)-1-Returns!P$48/252</f>
        <v>9.9401059925048043E-4</v>
      </c>
      <c r="Q30" s="39">
        <f>(Value!Q30/Value!P30)-1-Returns!Q$48/252</f>
        <v>2.2052408806324704E-2</v>
      </c>
      <c r="R30" s="39">
        <f>(Value!R30/Value!Q30)-1-Returns!R$48/252</f>
        <v>5.7864999084506564E-3</v>
      </c>
      <c r="S30" s="39">
        <f>(Value!S30/Value!R30)-1-Returns!S$48/252</f>
        <v>-1.2788932358693319E-2</v>
      </c>
      <c r="T30" s="27">
        <f>(Value!T30/Value!S30)-1-Returns!T$48/252</f>
        <v>4.4351681525255336E-3</v>
      </c>
      <c r="U30" s="25">
        <f>(Value!U30/Value!T30)-1-Returns!U$48/252</f>
        <v>-9.8552435724108892E-4</v>
      </c>
      <c r="V30" s="25">
        <f>(Value!V30/Value!U30)-1-Returns!V$48/252</f>
        <v>9.3103820475547404E-3</v>
      </c>
      <c r="W30" s="25">
        <f>(Value!W30/Value!V30)-1-Returns!W$48/252</f>
        <v>-1.468893887997761E-3</v>
      </c>
      <c r="X30" s="25">
        <f>(Value!X30/Value!W30)-1-Returns!X$48/252</f>
        <v>-1.6278873966184885E-2</v>
      </c>
      <c r="Y30" s="27">
        <f>(Value!Y30/Value!X30)-1-Returns!Y$48/252</f>
        <v>7.2765578069260877E-4</v>
      </c>
      <c r="Z30" s="25">
        <f>(Value!Z30/Value!Y30)-1-Returns!Z$48/252</f>
        <v>-7.926059535911141E-3</v>
      </c>
      <c r="AA30" s="25">
        <f>(Value!AA30/Value!Z30)-1-Returns!AA$48/252</f>
        <v>2.1461286447732868E-2</v>
      </c>
      <c r="AB30" s="25">
        <f>(Value!AB30/Value!AA30)-1-Returns!AB$48/252</f>
        <v>9.7915275337599403E-3</v>
      </c>
      <c r="AC30" s="52">
        <f>(Value!AC30/Value!AB30)-1-Returns!AC$48/252</f>
        <v>-1.3334804643586118E-3</v>
      </c>
      <c r="AD30" s="27">
        <f>(Value!AD30/Value!AC30)-1-Returns!AD$48/252</f>
        <v>-1.7943089384133758E-2</v>
      </c>
      <c r="AE30" s="25">
        <f>(Value!AE30/Value!AD30)-1-Returns!AE$48/252</f>
        <v>-1.2523129928994693E-2</v>
      </c>
      <c r="AF30" s="25">
        <f>(Value!AF30/Value!AE30)-1-Returns!AF$48/252</f>
        <v>6.5513567608557642E-3</v>
      </c>
      <c r="AG30" s="25">
        <f>(Value!AG30/Value!AF30)-1-Returns!AG$48/252</f>
        <v>5.4205805410334927E-3</v>
      </c>
      <c r="AH30" s="52">
        <f>(Value!AH30/Value!AG30)-1-Returns!AH$48/252</f>
        <v>-1.2242844342247495E-2</v>
      </c>
      <c r="AI30" s="27">
        <f>(Value!AI30/Value!AH30)-1-Returns!AI$48/252</f>
        <v>-3.6643996355009763E-2</v>
      </c>
      <c r="AJ30" s="25">
        <f>(Value!AJ30/Value!AI30)-1-Returns!AJ$48/252</f>
        <v>2.6537583583916603E-2</v>
      </c>
      <c r="AK30" s="25">
        <f>(Value!AK30/Value!AJ30)-1-Returns!AK$48/252</f>
        <v>4.0730534355641716E-2</v>
      </c>
      <c r="AL30" s="25">
        <f>(Value!AL30/Value!AK30)-1-Returns!AL$48/252</f>
        <v>2.2220121720424777E-3</v>
      </c>
      <c r="AM30" s="52">
        <f>(Value!AM30/Value!AL30)-1-Returns!AM$48/252</f>
        <v>-3.0216844449688457E-4</v>
      </c>
      <c r="AN30" s="27">
        <f>(Value!AN30/Value!AM30)-1-Returns!AN$48/252</f>
        <v>1.2864821208638127E-3</v>
      </c>
      <c r="AO30" s="25">
        <f>(Value!AO30/Value!AN30)-1-Returns!AO$48/252</f>
        <v>1.1014253059040928E-2</v>
      </c>
      <c r="AP30" s="25">
        <f>(Value!AP30/Value!AO30)-1-Returns!AP$48/252</f>
        <v>1.4198478935365759E-2</v>
      </c>
      <c r="AQ30" s="25">
        <f>(Value!AQ30/Value!AP30)-1-Returns!AQ$48/252</f>
        <v>7.3363455920332386E-3</v>
      </c>
      <c r="AR30" s="52">
        <f>(Value!AR30/Value!AQ30)-1-Returns!AR$48/252</f>
        <v>-1.8706696847071553E-3</v>
      </c>
      <c r="AS30" s="27">
        <f>(Value!AS30/Value!AR30)-1-Returns!AS$48/252</f>
        <v>-1.3067207936620955E-2</v>
      </c>
      <c r="AT30" s="52">
        <f>(Value!AT30/Value!AS30)-1-Returns!AT$48/252</f>
        <v>1.107377491057417E-2</v>
      </c>
      <c r="AU30" s="27">
        <f>Value!AT30/1000000-1</f>
        <v>0.12448112999999994</v>
      </c>
      <c r="AV30" s="25">
        <f t="shared" si="1"/>
        <v>0.28760584310507337</v>
      </c>
      <c r="AW30" s="25"/>
      <c r="AX30" s="29">
        <f t="shared" si="2"/>
        <v>2.5646601005360372</v>
      </c>
    </row>
    <row r="31" spans="2:50">
      <c r="B31" s="30">
        <f t="shared" si="0"/>
        <v>16</v>
      </c>
      <c r="C31" s="21" t="s">
        <v>10</v>
      </c>
      <c r="D31" s="15" t="s">
        <v>70</v>
      </c>
      <c r="E31" s="26">
        <f>IFERROR(LN(Value!E31/1000000)-Returns!E$48/252,-Returns!E$48)</f>
        <v>-5.7770291539799611E-3</v>
      </c>
      <c r="F31" s="26">
        <f>(Value!F31/Value!E31)-1-Returns!F$48/252</f>
        <v>3.3124417737679952E-3</v>
      </c>
      <c r="G31" s="26">
        <f>(Value!G31/Value!F31)-1-Returns!G$48/252</f>
        <v>-3.1706349206349205E-5</v>
      </c>
      <c r="H31" s="26">
        <f>(Value!H31/Value!G31)-1-Returns!H$48/252</f>
        <v>2.3779461179733747E-3</v>
      </c>
      <c r="I31" s="26">
        <f>(Value!I31/Value!H31)-1-Returns!I$48/252</f>
        <v>-1.5726596349206368E-2</v>
      </c>
      <c r="J31" s="26">
        <f>(Value!J31/Value!I31)-1-Returns!J$48/252</f>
        <v>-8.7131131612342826E-3</v>
      </c>
      <c r="K31" s="26">
        <f>(Value!K31/Value!J31)-1-Returns!K$48/252</f>
        <v>-3.5271626473613302E-2</v>
      </c>
      <c r="L31" s="26">
        <f>(Value!L31/Value!K31)-1-Returns!L$48/252</f>
        <v>-2.3934285453336132E-2</v>
      </c>
      <c r="M31" s="26">
        <f>(Value!M31/Value!L31)-1-Returns!M$48/252</f>
        <v>2.6635031943682955E-2</v>
      </c>
      <c r="N31" s="26">
        <f>(Value!N31/Value!M31)-1-Returns!N$48/252</f>
        <v>2.2091964801454991E-2</v>
      </c>
      <c r="O31" s="38">
        <f>(Value!O31/Value!N31)-1-Returns!O$48/252</f>
        <v>2.0174079370384131E-2</v>
      </c>
      <c r="P31" s="38">
        <f>(Value!P31/Value!O31)-1-Returns!P$48/252</f>
        <v>-8.5521781104371166E-3</v>
      </c>
      <c r="Q31" s="38">
        <f>(Value!Q31/Value!P31)-1-Returns!Q$48/252</f>
        <v>9.3014772296857431E-4</v>
      </c>
      <c r="R31" s="38">
        <f>(Value!R31/Value!Q31)-1-Returns!R$48/252</f>
        <v>1.3629844783879583E-2</v>
      </c>
      <c r="S31" s="38">
        <f>(Value!S31/Value!R31)-1-Returns!S$48/252</f>
        <v>-9.4361445914525246E-3</v>
      </c>
      <c r="T31" s="26">
        <f>(Value!T31/Value!S31)-1-Returns!T$48/252</f>
        <v>-5.5816222745154222E-3</v>
      </c>
      <c r="U31" s="24">
        <f>(Value!U31/Value!T31)-1-Returns!U$48/252</f>
        <v>-2.1905737798425563E-3</v>
      </c>
      <c r="V31" s="24">
        <f>(Value!V31/Value!U31)-1-Returns!V$48/252</f>
        <v>1.4111641844393504E-2</v>
      </c>
      <c r="W31" s="24">
        <f>(Value!W31/Value!V31)-1-Returns!W$48/252</f>
        <v>-8.7003723222045873E-4</v>
      </c>
      <c r="X31" s="24">
        <f>(Value!X31/Value!W31)-1-Returns!X$48/252</f>
        <v>4.9232219164699852E-3</v>
      </c>
      <c r="Y31" s="26">
        <f>(Value!Y31/Value!X31)-1-Returns!Y$48/252</f>
        <v>2.6933391569508515E-3</v>
      </c>
      <c r="Z31" s="24">
        <f>(Value!Z31/Value!Y31)-1-Returns!Z$48/252</f>
        <v>1.1140135016559465E-2</v>
      </c>
      <c r="AA31" s="24">
        <f>(Value!AA31/Value!Z31)-1-Returns!AA$48/252</f>
        <v>1.1976592530266443E-2</v>
      </c>
      <c r="AB31" s="24">
        <f>(Value!AB31/Value!AA31)-1-Returns!AB$48/252</f>
        <v>-4.1681755208617458E-3</v>
      </c>
      <c r="AC31" s="53">
        <f>(Value!AC31/Value!AB31)-1-Returns!AC$48/252</f>
        <v>1.5790169813051196E-2</v>
      </c>
      <c r="AD31" s="26">
        <f>(Value!AD31/Value!AC31)-1-Returns!AD$48/252</f>
        <v>-1.8122728433429724E-2</v>
      </c>
      <c r="AE31" s="24">
        <f>(Value!AE31/Value!AD31)-1-Returns!AE$48/252</f>
        <v>-2.3249793298159193E-2</v>
      </c>
      <c r="AF31" s="24">
        <f>(Value!AF31/Value!AE31)-1-Returns!AF$48/252</f>
        <v>4.5900040435054466E-3</v>
      </c>
      <c r="AG31" s="24">
        <f>(Value!AG31/Value!AF31)-1-Returns!AG$48/252</f>
        <v>1.000139922887615E-2</v>
      </c>
      <c r="AH31" s="53">
        <f>(Value!AH31/Value!AG31)-1-Returns!AH$48/252</f>
        <v>-2.1852139940996109E-3</v>
      </c>
      <c r="AI31" s="26">
        <f>(Value!AI31/Value!AH31)-1-Returns!AI$48/252</f>
        <v>-1.0277491598487296E-2</v>
      </c>
      <c r="AJ31" s="24">
        <f>(Value!AJ31/Value!AI31)-1-Returns!AJ$48/252</f>
        <v>1.0037485023616502E-2</v>
      </c>
      <c r="AK31" s="24">
        <f>(Value!AK31/Value!AJ31)-1-Returns!AK$48/252</f>
        <v>3.1504594886079089E-2</v>
      </c>
      <c r="AL31" s="24">
        <f>(Value!AL31/Value!AK31)-1-Returns!AL$48/252</f>
        <v>5.5171046124118843E-3</v>
      </c>
      <c r="AM31" s="53">
        <f>(Value!AM31/Value!AL31)-1-Returns!AM$48/252</f>
        <v>-4.1646815966840206E-4</v>
      </c>
      <c r="AN31" s="26">
        <f>(Value!AN31/Value!AM31)-1-Returns!AN$48/252</f>
        <v>3.1923054139468992E-3</v>
      </c>
      <c r="AO31" s="24">
        <f>(Value!AO31/Value!AN31)-1-Returns!AO$48/252</f>
        <v>3.7046753340701671E-3</v>
      </c>
      <c r="AP31" s="24">
        <f>(Value!AP31/Value!AO31)-1-Returns!AP$48/252</f>
        <v>3.2931433283009084E-2</v>
      </c>
      <c r="AQ31" s="24">
        <f>(Value!AQ31/Value!AP31)-1-Returns!AQ$48/252</f>
        <v>2.0661654421392912E-2</v>
      </c>
      <c r="AR31" s="53">
        <f>(Value!AR31/Value!AQ31)-1-Returns!AR$48/252</f>
        <v>6.0978717142046333E-3</v>
      </c>
      <c r="AS31" s="26">
        <f>(Value!AS31/Value!AR31)-1-Returns!AS$48/252</f>
        <v>-1.6381589513252286E-2</v>
      </c>
      <c r="AT31" s="53">
        <f>(Value!AT31/Value!AS31)-1-Returns!AT$48/252</f>
        <v>-1.9032772015872928E-2</v>
      </c>
      <c r="AU31" s="26">
        <f>Value!AT31/1000000-1</f>
        <v>6.7146750000000033E-2</v>
      </c>
      <c r="AV31" s="24">
        <f t="shared" si="1"/>
        <v>0.23764718963722739</v>
      </c>
      <c r="AW31" s="24"/>
      <c r="AX31" s="28">
        <f t="shared" si="2"/>
        <v>1.656257543350101</v>
      </c>
    </row>
    <row r="32" spans="2:50">
      <c r="B32" s="31">
        <f t="shared" si="0"/>
        <v>2</v>
      </c>
      <c r="C32" s="22" t="s">
        <v>25</v>
      </c>
      <c r="D32" s="16" t="s">
        <v>48</v>
      </c>
      <c r="E32" s="27">
        <f>IFERROR(LN(Value!E32/1000000)-Returns!E$48/252,-Returns!E$48)</f>
        <v>-1.7632746486667236E-3</v>
      </c>
      <c r="F32" s="27">
        <f>(Value!F32/Value!E32)-1-Returns!F$48/252</f>
        <v>3.5179713867283953E-4</v>
      </c>
      <c r="G32" s="27">
        <f>(Value!G32/Value!F32)-1-Returns!G$48/252</f>
        <v>-5.7140615012272878E-5</v>
      </c>
      <c r="H32" s="27">
        <f>(Value!H32/Value!G32)-1-Returns!H$48/252</f>
        <v>5.1168422483633513E-2</v>
      </c>
      <c r="I32" s="27">
        <f>(Value!I32/Value!H32)-1-Returns!I$48/252</f>
        <v>9.9824472090801492E-3</v>
      </c>
      <c r="J32" s="27">
        <f>(Value!J32/Value!I32)-1-Returns!J$48/252</f>
        <v>-2.0111508364614769E-2</v>
      </c>
      <c r="K32" s="27">
        <f>(Value!K32/Value!J32)-1-Returns!K$48/252</f>
        <v>4.453540094131965E-2</v>
      </c>
      <c r="L32" s="27">
        <f>(Value!L32/Value!K32)-1-Returns!L$48/252</f>
        <v>6.4431318614084979E-2</v>
      </c>
      <c r="M32" s="27">
        <f>(Value!M32/Value!L32)-1-Returns!M$48/252</f>
        <v>2.5480289043223928E-2</v>
      </c>
      <c r="N32" s="27">
        <f>(Value!N32/Value!M32)-1-Returns!N$48/252</f>
        <v>-2.1541476365536313E-2</v>
      </c>
      <c r="O32" s="39">
        <f>(Value!O32/Value!N32)-1-Returns!O$48/252</f>
        <v>4.2265464106631741E-2</v>
      </c>
      <c r="P32" s="39">
        <f>(Value!P32/Value!O32)-1-Returns!P$48/252</f>
        <v>-2.8073924996801239E-4</v>
      </c>
      <c r="Q32" s="39">
        <f>(Value!Q32/Value!P32)-1-Returns!Q$48/252</f>
        <v>6.0705636183590672E-3</v>
      </c>
      <c r="R32" s="39">
        <f>(Value!R32/Value!Q32)-1-Returns!R$48/252</f>
        <v>2.4798736696561581E-2</v>
      </c>
      <c r="S32" s="39">
        <f>(Value!S32/Value!R32)-1-Returns!S$48/252</f>
        <v>6.3121512177221695E-3</v>
      </c>
      <c r="T32" s="27">
        <f>(Value!T32/Value!S32)-1-Returns!T$48/252</f>
        <v>-1.2025656678543165E-2</v>
      </c>
      <c r="U32" s="25">
        <f>(Value!U32/Value!T32)-1-Returns!U$48/252</f>
        <v>2.4793459602767345E-4</v>
      </c>
      <c r="V32" s="25">
        <f>(Value!V32/Value!U32)-1-Returns!V$48/252</f>
        <v>2.3478809544933386E-3</v>
      </c>
      <c r="W32" s="25">
        <f>(Value!W32/Value!V32)-1-Returns!W$48/252</f>
        <v>-2.483876717018E-3</v>
      </c>
      <c r="X32" s="25">
        <f>(Value!X32/Value!W32)-1-Returns!X$48/252</f>
        <v>3.4888347861305671E-4</v>
      </c>
      <c r="Y32" s="27">
        <f>(Value!Y32/Value!X32)-1-Returns!Y$48/252</f>
        <v>-2.9890875394873007E-4</v>
      </c>
      <c r="Z32" s="25">
        <f>(Value!Z32/Value!Y32)-1-Returns!Z$48/252</f>
        <v>-3.7810100309964632E-3</v>
      </c>
      <c r="AA32" s="25">
        <f>(Value!AA32/Value!Z32)-1-Returns!AA$48/252</f>
        <v>3.820434853941057E-4</v>
      </c>
      <c r="AB32" s="25">
        <f>(Value!AB32/Value!AA32)-1-Returns!AB$48/252</f>
        <v>-2.8866749686624172E-4</v>
      </c>
      <c r="AC32" s="52">
        <f>(Value!AC32/Value!AB32)-1-Returns!AC$48/252</f>
        <v>-1.5537565100057283E-3</v>
      </c>
      <c r="AD32" s="27">
        <f>(Value!AD32/Value!AC32)-1-Returns!AD$48/252</f>
        <v>1.4739777886714477E-2</v>
      </c>
      <c r="AE32" s="25">
        <f>(Value!AE32/Value!AD32)-1-Returns!AE$48/252</f>
        <v>-1.0015901759225244E-2</v>
      </c>
      <c r="AF32" s="25">
        <f>(Value!AF32/Value!AE32)-1-Returns!AF$48/252</f>
        <v>4.5796009687868898E-3</v>
      </c>
      <c r="AG32" s="25">
        <f>(Value!AG32/Value!AF32)-1-Returns!AG$48/252</f>
        <v>-1.5770024810075169E-3</v>
      </c>
      <c r="AH32" s="52">
        <f>(Value!AH32/Value!AG32)-1-Returns!AH$48/252</f>
        <v>-1.1407963678862499E-2</v>
      </c>
      <c r="AI32" s="27">
        <f>(Value!AI32/Value!AH32)-1-Returns!AI$48/252</f>
        <v>-4.832413204973139E-3</v>
      </c>
      <c r="AJ32" s="25">
        <f>(Value!AJ32/Value!AI32)-1-Returns!AJ$48/252</f>
        <v>5.9258402313693741E-3</v>
      </c>
      <c r="AK32" s="25">
        <f>(Value!AK32/Value!AJ32)-1-Returns!AK$48/252</f>
        <v>2.4273843158890963E-2</v>
      </c>
      <c r="AL32" s="25">
        <f>(Value!AL32/Value!AK32)-1-Returns!AL$48/252</f>
        <v>5.38787667122458E-3</v>
      </c>
      <c r="AM32" s="52">
        <f>(Value!AM32/Value!AL32)-1-Returns!AM$48/252</f>
        <v>2.4424918620138015E-5</v>
      </c>
      <c r="AN32" s="27">
        <f>(Value!AN32/Value!AM32)-1-Returns!AN$48/252</f>
        <v>-5.890582399912009E-3</v>
      </c>
      <c r="AO32" s="25">
        <f>(Value!AO32/Value!AN32)-1-Returns!AO$48/252</f>
        <v>3.3852941707610711E-3</v>
      </c>
      <c r="AP32" s="25">
        <f>(Value!AP32/Value!AO32)-1-Returns!AP$48/252</f>
        <v>1.1209499134337158E-3</v>
      </c>
      <c r="AQ32" s="25">
        <f>(Value!AQ32/Value!AP32)-1-Returns!AQ$48/252</f>
        <v>3.1318448181510392E-5</v>
      </c>
      <c r="AR32" s="52">
        <f>(Value!AR32/Value!AQ32)-1-Returns!AR$48/252</f>
        <v>5.0423159439662519E-4</v>
      </c>
      <c r="AS32" s="27">
        <f>(Value!AS32/Value!AR32)-1-Returns!AS$48/252</f>
        <v>-7.7334300959573761E-3</v>
      </c>
      <c r="AT32" s="52">
        <f>(Value!AT32/Value!AS32)-1-Returns!AT$48/252</f>
        <v>2.1370854393922402E-4</v>
      </c>
      <c r="AU32" s="27">
        <f>Value!AT32/1000000-1</f>
        <v>0.25590466999999983</v>
      </c>
      <c r="AV32" s="25">
        <f t="shared" si="1"/>
        <v>0.28138525034467277</v>
      </c>
      <c r="AW32" s="25">
        <f>-0.25%*1</f>
        <v>-2.5000000000000001E-3</v>
      </c>
      <c r="AX32" s="29">
        <f t="shared" si="2"/>
        <v>5.3704039875635861</v>
      </c>
    </row>
    <row r="33" spans="2:50">
      <c r="B33" s="30">
        <f t="shared" si="0"/>
        <v>38</v>
      </c>
      <c r="C33" s="21" t="s">
        <v>6</v>
      </c>
      <c r="D33" s="15" t="s">
        <v>71</v>
      </c>
      <c r="E33" s="26">
        <f>IFERROR(LN(Value!E33/1000000)-Returns!E$48/252,-Returns!E$48)</f>
        <v>-2.7441053924457549E-2</v>
      </c>
      <c r="F33" s="26">
        <f>(Value!F33/Value!E33)-1-Returns!F$48/252</f>
        <v>-5.11332878479198E-3</v>
      </c>
      <c r="G33" s="26">
        <f>(Value!G33/Value!F33)-1-Returns!G$48/252</f>
        <v>-2.817335942362067E-5</v>
      </c>
      <c r="H33" s="26">
        <f>(Value!H33/Value!G33)-1-Returns!H$48/252</f>
        <v>-1.0619615775692813E-2</v>
      </c>
      <c r="I33" s="26">
        <f>(Value!I33/Value!H33)-1-Returns!I$48/252</f>
        <v>2.6816050875539954E-2</v>
      </c>
      <c r="J33" s="26">
        <f>(Value!J33/Value!I33)-1-Returns!J$48/252</f>
        <v>-1.8364750051701281E-2</v>
      </c>
      <c r="K33" s="26">
        <f>(Value!K33/Value!J33)-1-Returns!K$48/252</f>
        <v>-0.22988501302977807</v>
      </c>
      <c r="L33" s="26">
        <f>(Value!L33/Value!K33)-1-Returns!L$48/252</f>
        <v>0.11155502513427891</v>
      </c>
      <c r="M33" s="26">
        <f>(Value!M33/Value!L33)-1-Returns!M$48/252</f>
        <v>5.7574814021673151E-2</v>
      </c>
      <c r="N33" s="26">
        <f>(Value!N33/Value!M33)-1-Returns!N$48/252</f>
        <v>-2.1312523152017659E-3</v>
      </c>
      <c r="O33" s="38">
        <f>(Value!O33/Value!N33)-1-Returns!O$48/252</f>
        <v>-1.326681089595321E-2</v>
      </c>
      <c r="P33" s="38">
        <f>(Value!P33/Value!O33)-1-Returns!P$48/252</f>
        <v>4.1000839062614392E-3</v>
      </c>
      <c r="Q33" s="38">
        <f>(Value!Q33/Value!P33)-1-Returns!Q$48/252</f>
        <v>-1.1174423769959632E-2</v>
      </c>
      <c r="R33" s="38">
        <f>(Value!R33/Value!Q33)-1-Returns!R$48/252</f>
        <v>4.734468002371401E-2</v>
      </c>
      <c r="S33" s="38">
        <f>(Value!S33/Value!R33)-1-Returns!S$48/252</f>
        <v>-1.2392971233820596E-2</v>
      </c>
      <c r="T33" s="26">
        <f>(Value!T33/Value!S33)-1-Returns!T$48/252</f>
        <v>-1.1977215971669154E-3</v>
      </c>
      <c r="U33" s="24">
        <f>(Value!U33/Value!T33)-1-Returns!U$48/252</f>
        <v>3.3075586692597692E-2</v>
      </c>
      <c r="V33" s="24">
        <f>(Value!V33/Value!U33)-1-Returns!V$48/252</f>
        <v>-2.1962231577207007E-2</v>
      </c>
      <c r="W33" s="24">
        <f>(Value!W33/Value!V33)-1-Returns!W$48/252</f>
        <v>2.6407632279446088E-2</v>
      </c>
      <c r="X33" s="24">
        <f>(Value!X33/Value!W33)-1-Returns!X$48/252</f>
        <v>-1.8889710942617856E-3</v>
      </c>
      <c r="Y33" s="26">
        <f>(Value!Y33/Value!X33)-1-Returns!Y$48/252</f>
        <v>5.0855488202432846E-2</v>
      </c>
      <c r="Z33" s="24">
        <f>(Value!Z33/Value!Y33)-1-Returns!Z$48/252</f>
        <v>-1.3292209996485123E-2</v>
      </c>
      <c r="AA33" s="24">
        <f>(Value!AA33/Value!Z33)-1-Returns!AA$48/252</f>
        <v>-6.488810035658106E-3</v>
      </c>
      <c r="AB33" s="24">
        <f>(Value!AB33/Value!AA33)-1-Returns!AB$48/252</f>
        <v>-8.2459904760582917E-3</v>
      </c>
      <c r="AC33" s="53">
        <f>(Value!AC33/Value!AB33)-1-Returns!AC$48/252</f>
        <v>2.0588718505544494E-2</v>
      </c>
      <c r="AD33" s="26">
        <f>(Value!AD33/Value!AC33)-1-Returns!AD$48/252</f>
        <v>-9.1955224350953168E-3</v>
      </c>
      <c r="AE33" s="24">
        <f>(Value!AE33/Value!AD33)-1-Returns!AE$48/252</f>
        <v>-4.7471311169201516E-2</v>
      </c>
      <c r="AF33" s="24">
        <f>(Value!AF33/Value!AE33)-1-Returns!AF$48/252</f>
        <v>7.9882988215687501E-3</v>
      </c>
      <c r="AG33" s="24">
        <f>(Value!AG33/Value!AF33)-1-Returns!AG$48/252</f>
        <v>-1.7271299248254834E-2</v>
      </c>
      <c r="AH33" s="53">
        <f>(Value!AH33/Value!AG33)-1-Returns!AH$48/252</f>
        <v>-1.3147889385498114E-2</v>
      </c>
      <c r="AI33" s="26">
        <f>(Value!AI33/Value!AH33)-1-Returns!AI$48/252</f>
        <v>6.4047303683914441E-3</v>
      </c>
      <c r="AJ33" s="24">
        <f>(Value!AJ33/Value!AI33)-1-Returns!AJ$48/252</f>
        <v>9.5332087846991456E-3</v>
      </c>
      <c r="AK33" s="24">
        <f>(Value!AK33/Value!AJ33)-1-Returns!AK$48/252</f>
        <v>-2.5802050767133888E-2</v>
      </c>
      <c r="AL33" s="24">
        <f>(Value!AL33/Value!AK33)-1-Returns!AL$48/252</f>
        <v>2.0140503380295539E-2</v>
      </c>
      <c r="AM33" s="53">
        <f>(Value!AM33/Value!AL33)-1-Returns!AM$48/252</f>
        <v>-4.4792504014077694E-5</v>
      </c>
      <c r="AN33" s="26">
        <f>(Value!AN33/Value!AM33)-1-Returns!AN$48/252</f>
        <v>2.499977002419242E-2</v>
      </c>
      <c r="AO33" s="24">
        <f>(Value!AO33/Value!AN33)-1-Returns!AO$48/252</f>
        <v>-4.3104473525581763E-2</v>
      </c>
      <c r="AP33" s="24">
        <f>(Value!AP33/Value!AO33)-1-Returns!AP$48/252</f>
        <v>-7.1335765034195977E-3</v>
      </c>
      <c r="AQ33" s="24">
        <f>(Value!AQ33/Value!AP33)-1-Returns!AQ$48/252</f>
        <v>-2.8847321026907852E-3</v>
      </c>
      <c r="AR33" s="53">
        <f>(Value!AR33/Value!AQ33)-1-Returns!AR$48/252</f>
        <v>3.131952794911905E-5</v>
      </c>
      <c r="AS33" s="26">
        <f>(Value!AS33/Value!AR33)-1-Returns!AS$48/252</f>
        <v>1.9545292672086946E-4</v>
      </c>
      <c r="AT33" s="53">
        <f>(Value!AT33/Value!AS33)-1-Returns!AT$48/252</f>
        <v>3.1037904114978991E-5</v>
      </c>
      <c r="AU33" s="26">
        <f>Value!AT33/1000000-1</f>
        <v>-0.13679334999999992</v>
      </c>
      <c r="AV33" s="24">
        <f t="shared" si="1"/>
        <v>0.72085280893737491</v>
      </c>
      <c r="AW33" s="24"/>
      <c r="AX33" s="28">
        <f t="shared" si="2"/>
        <v>-1.1514634322240678</v>
      </c>
    </row>
    <row r="34" spans="2:50">
      <c r="B34" s="31">
        <f t="shared" si="0"/>
        <v>20</v>
      </c>
      <c r="C34" s="22" t="s">
        <v>17</v>
      </c>
      <c r="D34" s="16" t="s">
        <v>65</v>
      </c>
      <c r="E34" s="27">
        <f>IFERROR(LN(Value!E34/1000000)-Returns!E$48/252,-Returns!E$48)</f>
        <v>-3.1706349206349205E-5</v>
      </c>
      <c r="F34" s="27">
        <f>(Value!F34/Value!E34)-1-Returns!F$48/252</f>
        <v>-1.8354286349206328E-2</v>
      </c>
      <c r="G34" s="27">
        <f>(Value!G34/Value!F34)-1-Returns!G$48/252</f>
        <v>-3.8112866758876888E-4</v>
      </c>
      <c r="H34" s="27">
        <f>(Value!H34/Value!G34)-1-Returns!H$48/252</f>
        <v>1.8988925150107194E-2</v>
      </c>
      <c r="I34" s="27">
        <f>(Value!I34/Value!H34)-1-Returns!I$48/252</f>
        <v>-1.099633634920638E-2</v>
      </c>
      <c r="J34" s="27">
        <f>(Value!J34/Value!I34)-1-Returns!J$48/252</f>
        <v>-5.4987853515513895E-3</v>
      </c>
      <c r="K34" s="27">
        <f>(Value!K34/Value!J34)-1-Returns!K$48/252</f>
        <v>-2.632917017417373E-2</v>
      </c>
      <c r="L34" s="27">
        <f>(Value!L34/Value!K34)-1-Returns!L$48/252</f>
        <v>-1.9844470516910781E-2</v>
      </c>
      <c r="M34" s="27">
        <f>(Value!M34/Value!L34)-1-Returns!M$48/252</f>
        <v>2.2698433846178825E-2</v>
      </c>
      <c r="N34" s="27">
        <f>(Value!N34/Value!M34)-1-Returns!N$48/252</f>
        <v>9.3432422376282399E-3</v>
      </c>
      <c r="O34" s="39">
        <f>(Value!O34/Value!N34)-1-Returns!O$48/252</f>
        <v>1.6890881878816218E-2</v>
      </c>
      <c r="P34" s="39">
        <f>(Value!P34/Value!O34)-1-Returns!P$48/252</f>
        <v>-7.1513167545514322E-3</v>
      </c>
      <c r="Q34" s="39">
        <f>(Value!Q34/Value!P34)-1-Returns!Q$48/252</f>
        <v>2.313177529177987E-3</v>
      </c>
      <c r="R34" s="39">
        <f>(Value!R34/Value!Q34)-1-Returns!R$48/252</f>
        <v>6.8469792494258519E-3</v>
      </c>
      <c r="S34" s="39">
        <f>(Value!S34/Value!R34)-1-Returns!S$48/252</f>
        <v>1.4463301354032481E-3</v>
      </c>
      <c r="T34" s="27">
        <f>(Value!T34/Value!S34)-1-Returns!T$48/252</f>
        <v>-1.0144662695663834E-2</v>
      </c>
      <c r="U34" s="25">
        <f>(Value!U34/Value!T34)-1-Returns!U$48/252</f>
        <v>6.9085912780238977E-3</v>
      </c>
      <c r="V34" s="25">
        <f>(Value!V34/Value!U34)-1-Returns!V$48/252</f>
        <v>8.965914502652491E-3</v>
      </c>
      <c r="W34" s="25">
        <f>(Value!W34/Value!V34)-1-Returns!W$48/252</f>
        <v>-3.0319033380168427E-3</v>
      </c>
      <c r="X34" s="25">
        <f>(Value!X34/Value!W34)-1-Returns!X$48/252</f>
        <v>5.7213825226433111E-3</v>
      </c>
      <c r="Y34" s="27">
        <f>(Value!Y34/Value!X34)-1-Returns!Y$48/252</f>
        <v>1.4091011585780011E-3</v>
      </c>
      <c r="Z34" s="25">
        <f>(Value!Z34/Value!Y34)-1-Returns!Z$48/252</f>
        <v>2.3688738683276746E-3</v>
      </c>
      <c r="AA34" s="25">
        <f>(Value!AA34/Value!Z34)-1-Returns!AA$48/252</f>
        <v>-1.5250341700316428E-3</v>
      </c>
      <c r="AB34" s="25">
        <f>(Value!AB34/Value!AA34)-1-Returns!AB$48/252</f>
        <v>-3.1035320712550839E-3</v>
      </c>
      <c r="AC34" s="52">
        <f>(Value!AC34/Value!AB34)-1-Returns!AC$48/252</f>
        <v>-1.5342576110672424E-3</v>
      </c>
      <c r="AD34" s="27">
        <f>(Value!AD34/Value!AC34)-1-Returns!AD$48/252</f>
        <v>-1.6877135891841836E-4</v>
      </c>
      <c r="AE34" s="25">
        <f>(Value!AE34/Value!AD34)-1-Returns!AE$48/252</f>
        <v>-1.0434322267311958E-2</v>
      </c>
      <c r="AF34" s="25">
        <f>(Value!AF34/Value!AE34)-1-Returns!AF$48/252</f>
        <v>3.3958384182524613E-3</v>
      </c>
      <c r="AG34" s="25">
        <f>(Value!AG34/Value!AF34)-1-Returns!AG$48/252</f>
        <v>2.6894356742904078E-3</v>
      </c>
      <c r="AH34" s="52">
        <f>(Value!AH34/Value!AG34)-1-Returns!AH$48/252</f>
        <v>6.1209193375089564E-3</v>
      </c>
      <c r="AI34" s="27">
        <f>(Value!AI34/Value!AH34)-1-Returns!AI$48/252</f>
        <v>-1.6812469927092354E-2</v>
      </c>
      <c r="AJ34" s="25">
        <f>(Value!AJ34/Value!AI34)-1-Returns!AJ$48/252</f>
        <v>7.4526040315657143E-3</v>
      </c>
      <c r="AK34" s="25">
        <f>(Value!AK34/Value!AJ34)-1-Returns!AK$48/252</f>
        <v>9.0388717308449908E-3</v>
      </c>
      <c r="AL34" s="25">
        <f>(Value!AL34/Value!AK34)-1-Returns!AL$48/252</f>
        <v>7.164941124350001E-3</v>
      </c>
      <c r="AM34" s="52">
        <f>(Value!AM34/Value!AL34)-1-Returns!AM$48/252</f>
        <v>1.0985137637980108E-4</v>
      </c>
      <c r="AN34" s="27">
        <f>(Value!AN34/Value!AM34)-1-Returns!AN$48/252</f>
        <v>-3.5841641399382124E-3</v>
      </c>
      <c r="AO34" s="25">
        <f>(Value!AO34/Value!AN34)-1-Returns!AO$48/252</f>
        <v>1.104944196780157E-2</v>
      </c>
      <c r="AP34" s="25">
        <f>(Value!AP34/Value!AO34)-1-Returns!AP$48/252</f>
        <v>5.9634136712296724E-3</v>
      </c>
      <c r="AQ34" s="25">
        <f>(Value!AQ34/Value!AP34)-1-Returns!AQ$48/252</f>
        <v>1.2700518503197139E-3</v>
      </c>
      <c r="AR34" s="52">
        <f>(Value!AR34/Value!AQ34)-1-Returns!AR$48/252</f>
        <v>-7.1338435228183788E-4</v>
      </c>
      <c r="AS34" s="27">
        <f>(Value!AS34/Value!AR34)-1-Returns!AS$48/252</f>
        <v>-1.5984937773321039E-3</v>
      </c>
      <c r="AT34" s="52">
        <f>(Value!AT34/Value!AS34)-1-Returns!AT$48/252</f>
        <v>5.8911892846670989E-4</v>
      </c>
      <c r="AU34" s="27">
        <f>Value!AT34/1000000-1</f>
        <v>1.7175570000000029E-2</v>
      </c>
      <c r="AV34" s="25">
        <f t="shared" si="1"/>
        <v>0.15673003992692111</v>
      </c>
      <c r="AW34" s="25"/>
      <c r="AX34" s="29">
        <f t="shared" si="2"/>
        <v>0.59834011741677473</v>
      </c>
    </row>
    <row r="35" spans="2:50">
      <c r="B35" s="30">
        <f t="shared" si="0"/>
        <v>14</v>
      </c>
      <c r="C35" s="21" t="s">
        <v>33</v>
      </c>
      <c r="D35" s="15" t="s">
        <v>55</v>
      </c>
      <c r="E35" s="26">
        <f>IFERROR(LN(Value!E35/1000000)-Returns!E$48/252,-Returns!E$48)</f>
        <v>-3.1706349206349205E-5</v>
      </c>
      <c r="F35" s="26">
        <f>(Value!F35/Value!E35)-1-Returns!F$48/252</f>
        <v>-3.1706349206349205E-5</v>
      </c>
      <c r="G35" s="26">
        <f>(Value!G35/Value!F35)-1-Returns!G$48/252</f>
        <v>-3.1706349206349205E-5</v>
      </c>
      <c r="H35" s="26">
        <f>(Value!H35/Value!G35)-1-Returns!H$48/252</f>
        <v>-3.1706349206349205E-5</v>
      </c>
      <c r="I35" s="26">
        <f>(Value!I35/Value!H35)-1-Returns!I$48/252</f>
        <v>5.0483650793521772E-5</v>
      </c>
      <c r="J35" s="26">
        <f>(Value!J35/Value!I35)-1-Returns!J$48/252</f>
        <v>1.012316189398942E-4</v>
      </c>
      <c r="K35" s="26">
        <f>(Value!K35/Value!J35)-1-Returns!K$48/252</f>
        <v>-6.4316780125088361E-4</v>
      </c>
      <c r="L35" s="26">
        <f>(Value!L35/Value!K35)-1-Returns!L$48/252</f>
        <v>8.6970397531982036E-3</v>
      </c>
      <c r="M35" s="26">
        <f>(Value!M35/Value!L35)-1-Returns!M$48/252</f>
        <v>-1.0595188831393028E-2</v>
      </c>
      <c r="N35" s="26">
        <f>(Value!N35/Value!M35)-1-Returns!N$48/252</f>
        <v>-5.5729842449642585E-3</v>
      </c>
      <c r="O35" s="38">
        <f>(Value!O35/Value!N35)-1-Returns!O$48/252</f>
        <v>-2.2688438567718878E-3</v>
      </c>
      <c r="P35" s="38">
        <f>(Value!P35/Value!O35)-1-Returns!P$48/252</f>
        <v>1.4655199127484292E-4</v>
      </c>
      <c r="Q35" s="38">
        <f>(Value!Q35/Value!P35)-1-Returns!Q$48/252</f>
        <v>3.5860827185070394E-2</v>
      </c>
      <c r="R35" s="38">
        <f>(Value!R35/Value!Q35)-1-Returns!R$48/252</f>
        <v>-1.1781199642402587E-2</v>
      </c>
      <c r="S35" s="38">
        <f>(Value!S35/Value!R35)-1-Returns!S$48/252</f>
        <v>6.4585437179588159E-2</v>
      </c>
      <c r="T35" s="26">
        <f>(Value!T35/Value!S35)-1-Returns!T$48/252</f>
        <v>-1.6437716641707126E-2</v>
      </c>
      <c r="U35" s="24">
        <f>(Value!U35/Value!T35)-1-Returns!U$48/252</f>
        <v>1.3070071481545594E-2</v>
      </c>
      <c r="V35" s="24">
        <f>(Value!V35/Value!U35)-1-Returns!V$48/252</f>
        <v>3.2068247429829465E-3</v>
      </c>
      <c r="W35" s="24">
        <f>(Value!W35/Value!V35)-1-Returns!W$48/252</f>
        <v>1.7799148000100625E-2</v>
      </c>
      <c r="X35" s="24">
        <f>(Value!X35/Value!W35)-1-Returns!X$48/252</f>
        <v>2.7163057196091352E-2</v>
      </c>
      <c r="Y35" s="26">
        <f>(Value!Y35/Value!X35)-1-Returns!Y$48/252</f>
        <v>7.2853314193324567E-3</v>
      </c>
      <c r="Z35" s="24">
        <f>(Value!Z35/Value!Y35)-1-Returns!Z$48/252</f>
        <v>9.5416859037849471E-4</v>
      </c>
      <c r="AA35" s="24">
        <f>(Value!AA35/Value!Z35)-1-Returns!AA$48/252</f>
        <v>9.1182972365402779E-3</v>
      </c>
      <c r="AB35" s="24">
        <f>(Value!AB35/Value!AA35)-1-Returns!AB$48/252</f>
        <v>-1.1898648120328321E-2</v>
      </c>
      <c r="AC35" s="53">
        <f>(Value!AC35/Value!AB35)-1-Returns!AC$48/252</f>
        <v>-5.2159596175731356E-2</v>
      </c>
      <c r="AD35" s="26">
        <f>(Value!AD35/Value!AC35)-1-Returns!AD$48/252</f>
        <v>-0.10232926415164741</v>
      </c>
      <c r="AE35" s="24">
        <f>(Value!AE35/Value!AD35)-1-Returns!AE$48/252</f>
        <v>-2.5308853710664003E-2</v>
      </c>
      <c r="AF35" s="24">
        <f>(Value!AF35/Value!AE35)-1-Returns!AF$48/252</f>
        <v>2.1125220177061086E-3</v>
      </c>
      <c r="AG35" s="24">
        <f>(Value!AG35/Value!AF35)-1-Returns!AG$48/252</f>
        <v>0.12860205934140084</v>
      </c>
      <c r="AH35" s="53">
        <f>(Value!AH35/Value!AG35)-1-Returns!AH$48/252</f>
        <v>3.6434772164562187E-2</v>
      </c>
      <c r="AI35" s="26">
        <f>(Value!AI35/Value!AH35)-1-Returns!AI$48/252</f>
        <v>-6.8650626994081934E-2</v>
      </c>
      <c r="AJ35" s="24">
        <f>(Value!AJ35/Value!AI35)-1-Returns!AJ$48/252</f>
        <v>3.4078450958063659E-2</v>
      </c>
      <c r="AK35" s="24">
        <f>(Value!AK35/Value!AJ35)-1-Returns!AK$48/252</f>
        <v>7.113612425643305E-2</v>
      </c>
      <c r="AL35" s="24">
        <f>(Value!AL35/Value!AK35)-1-Returns!AL$48/252</f>
        <v>-4.3584738247070638E-3</v>
      </c>
      <c r="AM35" s="53">
        <f>(Value!AM35/Value!AL35)-1-Returns!AM$48/252</f>
        <v>8.7000681540818248E-5</v>
      </c>
      <c r="AN35" s="26">
        <f>(Value!AN35/Value!AM35)-1-Returns!AN$48/252</f>
        <v>-3.6005467902479479E-2</v>
      </c>
      <c r="AO35" s="24">
        <f>(Value!AO35/Value!AN35)-1-Returns!AO$48/252</f>
        <v>8.9422235644687001E-2</v>
      </c>
      <c r="AP35" s="24">
        <f>(Value!AP35/Value!AO35)-1-Returns!AP$48/252</f>
        <v>5.9462713456459385E-2</v>
      </c>
      <c r="AQ35" s="24">
        <f>(Value!AQ35/Value!AP35)-1-Returns!AQ$48/252</f>
        <v>-4.4434579699951073E-3</v>
      </c>
      <c r="AR35" s="53">
        <f>(Value!AR35/Value!AQ35)-1-Returns!AR$48/252</f>
        <v>1.5973335195266464E-2</v>
      </c>
      <c r="AS35" s="26">
        <f>(Value!AS35/Value!AR35)-1-Returns!AS$48/252</f>
        <v>-1.8528194194444163E-2</v>
      </c>
      <c r="AT35" s="53">
        <f>(Value!AT35/Value!AS35)-1-Returns!AT$48/252</f>
        <v>-1.3075702698833496E-2</v>
      </c>
      <c r="AU35" s="26">
        <f>Value!AT35/1000000-1</f>
        <v>0.23537507000000013</v>
      </c>
      <c r="AV35" s="24">
        <f t="shared" si="1"/>
        <v>0.61730491783532704</v>
      </c>
      <c r="AW35" s="24">
        <f>-0.25%*4</f>
        <v>-0.01</v>
      </c>
      <c r="AX35" s="28">
        <f t="shared" si="2"/>
        <v>2.1755453936799252</v>
      </c>
    </row>
    <row r="36" spans="2:50">
      <c r="B36" s="31">
        <f t="shared" si="0"/>
        <v>27</v>
      </c>
      <c r="C36" s="22" t="s">
        <v>4</v>
      </c>
      <c r="D36" s="16" t="s">
        <v>80</v>
      </c>
      <c r="E36" s="27">
        <f>IFERROR(LN(Value!E36/1000000)-Returns!E$48/252,-Returns!E$48)</f>
        <v>-6.728495970672653E-2</v>
      </c>
      <c r="F36" s="27">
        <f>(Value!F36/Value!E36)-1-Returns!F$48/252</f>
        <v>1.7437202556074298E-3</v>
      </c>
      <c r="G36" s="27">
        <f>(Value!G36/Value!F36)-1-Returns!G$48/252</f>
        <v>3.7494922978327256E-3</v>
      </c>
      <c r="H36" s="27">
        <f>(Value!H36/Value!G36)-1-Returns!H$48/252</f>
        <v>-9.221115565733895E-2</v>
      </c>
      <c r="I36" s="27">
        <f>(Value!I36/Value!H36)-1-Returns!I$48/252</f>
        <v>5.0314829358744984E-2</v>
      </c>
      <c r="J36" s="27">
        <f>(Value!J36/Value!I36)-1-Returns!J$48/252</f>
        <v>-4.9219178621791079E-2</v>
      </c>
      <c r="K36" s="27">
        <f>(Value!K36/Value!J36)-1-Returns!K$48/252</f>
        <v>1.5178915851170192E-3</v>
      </c>
      <c r="L36" s="27">
        <f>(Value!L36/Value!K36)-1-Returns!L$48/252</f>
        <v>-0.15345567842781296</v>
      </c>
      <c r="M36" s="27">
        <f>(Value!M36/Value!L36)-1-Returns!M$48/252</f>
        <v>-0.27312181812719755</v>
      </c>
      <c r="N36" s="27">
        <f>(Value!N36/Value!M36)-1-Returns!N$48/252</f>
        <v>0.20497006095473955</v>
      </c>
      <c r="O36" s="39">
        <f>(Value!O36/Value!N36)-1-Returns!O$48/252</f>
        <v>-8.6709167568435871E-2</v>
      </c>
      <c r="P36" s="39">
        <f>(Value!P36/Value!O36)-1-Returns!P$48/252</f>
        <v>-0.23368251136723001</v>
      </c>
      <c r="Q36" s="39">
        <f>(Value!Q36/Value!P36)-1-Returns!Q$48/252</f>
        <v>-1.9288705488891326E-2</v>
      </c>
      <c r="R36" s="39">
        <f>(Value!R36/Value!Q36)-1-Returns!R$48/252</f>
        <v>7.294277360252851E-3</v>
      </c>
      <c r="S36" s="39">
        <f>(Value!S36/Value!R36)-1-Returns!S$48/252</f>
        <v>-1.9869249780356361E-2</v>
      </c>
      <c r="T36" s="27">
        <f>(Value!T36/Value!S36)-1-Returns!T$48/252</f>
        <v>0.24250186566713905</v>
      </c>
      <c r="U36" s="25">
        <f>(Value!U36/Value!T36)-1-Returns!U$48/252</f>
        <v>-7.5444932386758423E-2</v>
      </c>
      <c r="V36" s="25">
        <f>(Value!V36/Value!U36)-1-Returns!V$48/252</f>
        <v>6.0481462573199717E-3</v>
      </c>
      <c r="W36" s="25">
        <f>(Value!W36/Value!V36)-1-Returns!W$48/252</f>
        <v>-0.35105266133992263</v>
      </c>
      <c r="X36" s="25">
        <f>(Value!X36/Value!W36)-1-Returns!X$48/252</f>
        <v>-0.17247372517815973</v>
      </c>
      <c r="Y36" s="27">
        <f>(Value!Y36/Value!X36)-1-Returns!Y$48/252</f>
        <v>7.0997690456489557E-3</v>
      </c>
      <c r="Z36" s="25">
        <f>(Value!Z36/Value!Y36)-1-Returns!Z$48/252</f>
        <v>7.5614535145684558E-2</v>
      </c>
      <c r="AA36" s="25">
        <f>(Value!AA36/Value!Z36)-1-Returns!AA$48/252</f>
        <v>-0.11495403061822845</v>
      </c>
      <c r="AB36" s="25">
        <f>(Value!AB36/Value!AA36)-1-Returns!AB$48/252</f>
        <v>-0.41826328011646446</v>
      </c>
      <c r="AC36" s="52">
        <f>(Value!AC36/Value!AB36)-1-Returns!AC$48/252</f>
        <v>-1.0000152525522299</v>
      </c>
      <c r="AD36" s="27">
        <f>(Value!AD36/Value!AC36)-1-Returns!AD$48/252</f>
        <v>261153.99995452381</v>
      </c>
      <c r="AE36" s="25">
        <f>(Value!AE36/Value!AD36)-1-Returns!AE$48/252</f>
        <v>0.53385286004662413</v>
      </c>
      <c r="AF36" s="25">
        <f>(Value!AF36/Value!AE36)-1-Returns!AF$48/252</f>
        <v>-0.15824182701939588</v>
      </c>
      <c r="AG36" s="25">
        <f>(Value!AG36/Value!AF36)-1-Returns!AG$48/252</f>
        <v>-0.27333007490684064</v>
      </c>
      <c r="AH36" s="52">
        <f>(Value!AH36/Value!AG36)-1-Returns!AH$48/252</f>
        <v>-0.21157216032996468</v>
      </c>
      <c r="AI36" s="27">
        <f>(Value!AI36/Value!AH36)-1-Returns!AI$48/252</f>
        <v>0.70411739854258171</v>
      </c>
      <c r="AJ36" s="25">
        <f>(Value!AJ36/Value!AI36)-1-Returns!AJ$48/252</f>
        <v>-0.10528499746544291</v>
      </c>
      <c r="AK36" s="25">
        <f>(Value!AK36/Value!AJ36)-1-Returns!AK$48/252</f>
        <v>-0.24044081785025934</v>
      </c>
      <c r="AL36" s="25">
        <f>(Value!AL36/Value!AK36)-1-Returns!AL$48/252</f>
        <v>-2.8449780572873239E-2</v>
      </c>
      <c r="AM36" s="52">
        <f>(Value!AM36/Value!AL36)-1-Returns!AM$48/252</f>
        <v>-9.9410086329960556E-4</v>
      </c>
      <c r="AN36" s="27">
        <f>(Value!AN36/Value!AM36)-1-Returns!AN$48/252</f>
        <v>1.2127300811355173E-2</v>
      </c>
      <c r="AO36" s="25">
        <f>(Value!AO36/Value!AN36)-1-Returns!AO$48/252</f>
        <v>1.379664970159675E-5</v>
      </c>
      <c r="AP36" s="25">
        <f>(Value!AP36/Value!AO36)-1-Returns!AP$48/252</f>
        <v>1.3792467806322237E-5</v>
      </c>
      <c r="AQ36" s="25">
        <f>(Value!AQ36/Value!AP36)-1-Returns!AQ$48/252</f>
        <v>1.3788286451948381E-5</v>
      </c>
      <c r="AR36" s="52">
        <f>(Value!AR36/Value!AQ36)-1-Returns!AR$48/252</f>
        <v>-0.11724131465629604</v>
      </c>
      <c r="AS36" s="27">
        <f>(Value!AS36/Value!AR36)-1-Returns!AS$48/252</f>
        <v>0.10286308172328486</v>
      </c>
      <c r="AT36" s="52">
        <f>(Value!AT36/Value!AS36)-1-Returns!AT$48/252</f>
        <v>0.1936807258906085</v>
      </c>
      <c r="AU36" s="27">
        <f>Value!AT36/1000000-1</f>
        <v>-0.74437766999999999</v>
      </c>
      <c r="AV36" s="25">
        <f t="shared" si="1"/>
        <v>637150.64488761709</v>
      </c>
      <c r="AW36" s="25">
        <f>-0.25%*1</f>
        <v>-2.5000000000000001E-3</v>
      </c>
      <c r="AX36" s="29">
        <f t="shared" si="2"/>
        <v>-7.0478490534988749E-6</v>
      </c>
    </row>
    <row r="37" spans="2:50">
      <c r="B37" s="30">
        <f t="shared" si="0"/>
        <v>39</v>
      </c>
      <c r="C37" s="21" t="s">
        <v>22</v>
      </c>
      <c r="D37" s="15" t="s">
        <v>63</v>
      </c>
      <c r="E37" s="26">
        <f>IFERROR(LN(Value!E37/1000000)-Returns!E$48/252,-Returns!E$48)</f>
        <v>-3.1706349206349205E-5</v>
      </c>
      <c r="F37" s="26">
        <f>(Value!F37/Value!E37)-1-Returns!F$48/252</f>
        <v>5.0483650793521772E-5</v>
      </c>
      <c r="G37" s="26">
        <f>(Value!G37/Value!F37)-1-Returns!G$48/252</f>
        <v>-3.1706349206349205E-5</v>
      </c>
      <c r="H37" s="26">
        <f>(Value!H37/Value!G37)-1-Returns!H$48/252</f>
        <v>-9.791954154439118E-3</v>
      </c>
      <c r="I37" s="26">
        <f>(Value!I37/Value!H37)-1-Returns!I$48/252</f>
        <v>2.3726450311953879E-3</v>
      </c>
      <c r="J37" s="26">
        <f>(Value!J37/Value!I37)-1-Returns!J$48/252</f>
        <v>1.3875610536393122E-3</v>
      </c>
      <c r="K37" s="26">
        <f>(Value!K37/Value!J37)-1-Returns!K$48/252</f>
        <v>-1.0210280926859645E-2</v>
      </c>
      <c r="L37" s="26">
        <f>(Value!L37/Value!K37)-1-Returns!L$48/252</f>
        <v>-5.4291928993315652E-3</v>
      </c>
      <c r="M37" s="26">
        <f>(Value!M37/Value!L37)-1-Returns!M$48/252</f>
        <v>8.9711305568025024E-3</v>
      </c>
      <c r="N37" s="26">
        <f>(Value!N37/Value!M37)-1-Returns!N$48/252</f>
        <v>4.3299854498295032E-3</v>
      </c>
      <c r="O37" s="38">
        <f>(Value!O37/Value!N37)-1-Returns!O$48/252</f>
        <v>9.5009002189602818E-3</v>
      </c>
      <c r="P37" s="38">
        <f>(Value!P37/Value!O37)-1-Returns!P$48/252</f>
        <v>2.2482869148918254E-3</v>
      </c>
      <c r="Q37" s="38">
        <f>(Value!Q37/Value!P37)-1-Returns!Q$48/252</f>
        <v>4.3963419747183397E-3</v>
      </c>
      <c r="R37" s="38">
        <f>(Value!R37/Value!Q37)-1-Returns!R$48/252</f>
        <v>8.8252932566818801E-4</v>
      </c>
      <c r="S37" s="38">
        <f>(Value!S37/Value!R37)-1-Returns!S$48/252</f>
        <v>1.5869337516502629E-3</v>
      </c>
      <c r="T37" s="26">
        <f>(Value!T37/Value!S37)-1-Returns!T$48/252</f>
        <v>-1.5315472720491611E-2</v>
      </c>
      <c r="U37" s="24">
        <f>(Value!U37/Value!T37)-1-Returns!U$48/252</f>
        <v>1.9116221697985099E-2</v>
      </c>
      <c r="V37" s="24">
        <f>(Value!V37/Value!U37)-1-Returns!V$48/252</f>
        <v>1.0717538448087423E-2</v>
      </c>
      <c r="W37" s="24">
        <f>(Value!W37/Value!V37)-1-Returns!W$48/252</f>
        <v>2.0683278722998209E-3</v>
      </c>
      <c r="X37" s="24">
        <f>(Value!X37/Value!W37)-1-Returns!X$48/252</f>
        <v>1.1444665588994037E-2</v>
      </c>
      <c r="Y37" s="26">
        <f>(Value!Y37/Value!X37)-1-Returns!Y$48/252</f>
        <v>5.0963205304151368E-3</v>
      </c>
      <c r="Z37" s="24">
        <f>(Value!Z37/Value!Y37)-1-Returns!Z$48/252</f>
        <v>3.5676411084882222E-3</v>
      </c>
      <c r="AA37" s="24">
        <f>(Value!AA37/Value!Z37)-1-Returns!AA$48/252</f>
        <v>3.3508758409080343E-3</v>
      </c>
      <c r="AB37" s="24">
        <f>(Value!AB37/Value!AA37)-1-Returns!AB$48/252</f>
        <v>5.7049325888909805E-3</v>
      </c>
      <c r="AC37" s="53">
        <f>(Value!AC37/Value!AB37)-1-Returns!AC$48/252</f>
        <v>-6.0228376190208446E-3</v>
      </c>
      <c r="AD37" s="26">
        <f>(Value!AD37/Value!AC37)-1-Returns!AD$48/252</f>
        <v>-6.2786308757393884E-3</v>
      </c>
      <c r="AE37" s="24">
        <f>(Value!AE37/Value!AD37)-1-Returns!AE$48/252</f>
        <v>-6.6290931833089097E-3</v>
      </c>
      <c r="AF37" s="24">
        <f>(Value!AF37/Value!AE37)-1-Returns!AF$48/252</f>
        <v>2.3433013531045477E-2</v>
      </c>
      <c r="AG37" s="24">
        <f>(Value!AG37/Value!AF37)-1-Returns!AG$48/252</f>
        <v>2.4961641993751105E-2</v>
      </c>
      <c r="AH37" s="53">
        <f>(Value!AH37/Value!AG37)-1-Returns!AH$48/252</f>
        <v>1.0350029466965881E-2</v>
      </c>
      <c r="AI37" s="26">
        <f>(Value!AI37/Value!AH37)-1-Returns!AI$48/252</f>
        <v>-2.1638448450980351E-2</v>
      </c>
      <c r="AJ37" s="24">
        <f>(Value!AJ37/Value!AI37)-1-Returns!AJ$48/252</f>
        <v>1.8921770962497631E-2</v>
      </c>
      <c r="AK37" s="24">
        <f>(Value!AK37/Value!AJ37)-1-Returns!AK$48/252</f>
        <v>2.314294625825224E-2</v>
      </c>
      <c r="AL37" s="24">
        <f>(Value!AL37/Value!AK37)-1-Returns!AL$48/252</f>
        <v>5.9506890209773304E-3</v>
      </c>
      <c r="AM37" s="53">
        <f>(Value!AM37/Value!AL37)-1-Returns!AM$48/252</f>
        <v>4.8695341567086159E-5</v>
      </c>
      <c r="AN37" s="26">
        <f>(Value!AN37/Value!AM37)-1-Returns!AN$48/252</f>
        <v>-3.084292392016969E-4</v>
      </c>
      <c r="AO37" s="24">
        <f>(Value!AO37/Value!AN37)-1-Returns!AO$48/252</f>
        <v>-7.0542591872322204E-3</v>
      </c>
      <c r="AP37" s="24">
        <f>(Value!AP37/Value!AO37)-1-Returns!AP$48/252</f>
        <v>1.3215955241822524E-2</v>
      </c>
      <c r="AQ37" s="24">
        <f>(Value!AQ37/Value!AP37)-1-Returns!AQ$48/252</f>
        <v>1.6925252163570379E-4</v>
      </c>
      <c r="AR37" s="53">
        <f>(Value!AR37/Value!AQ37)-1-Returns!AR$48/252</f>
        <v>-2.4701804367212982E-3</v>
      </c>
      <c r="AS37" s="26">
        <f>(Value!AS37/Value!AR37)-1-Returns!AS$48/252</f>
        <v>-8.9635557129003382E-2</v>
      </c>
      <c r="AT37" s="53">
        <f>(Value!AT37/Value!AS37)-1-Returns!AT$48/252</f>
        <v>-0.18075483300909931</v>
      </c>
      <c r="AU37" s="26">
        <f>Value!AT37/1000000-1</f>
        <v>-0.15476685000000001</v>
      </c>
      <c r="AV37" s="24">
        <f t="shared" si="1"/>
        <v>0.52162215212188467</v>
      </c>
      <c r="AW37" s="24"/>
      <c r="AX37" s="28">
        <f t="shared" si="2"/>
        <v>-1.7980000383270567</v>
      </c>
    </row>
    <row r="38" spans="2:50">
      <c r="B38" s="31">
        <f t="shared" si="0"/>
        <v>33</v>
      </c>
      <c r="C38" s="22" t="s">
        <v>2</v>
      </c>
      <c r="D38" s="16" t="s">
        <v>85</v>
      </c>
      <c r="E38" s="27">
        <f>IFERROR(LN(Value!E38/1000000)-Returns!E$48/252,-Returns!E$48)</f>
        <v>-0.29745820858656846</v>
      </c>
      <c r="F38" s="27">
        <f>(Value!F38/Value!E38)-1-Returns!F$48/252</f>
        <v>7.1927610825093247E-2</v>
      </c>
      <c r="G38" s="27">
        <f>(Value!G38/Value!F38)-1-Returns!G$48/252</f>
        <v>2.0473259157660646E-3</v>
      </c>
      <c r="H38" s="27">
        <f>(Value!H38/Value!G38)-1-Returns!H$48/252</f>
        <v>-0.25950233097887299</v>
      </c>
      <c r="I38" s="27">
        <f>(Value!I38/Value!H38)-1-Returns!I$48/252</f>
        <v>-1.8784548818640445E-2</v>
      </c>
      <c r="J38" s="27">
        <f>(Value!J38/Value!I38)-1-Returns!J$48/252</f>
        <v>3.1290596552001351E-2</v>
      </c>
      <c r="K38" s="27">
        <f>(Value!K38/Value!J38)-1-Returns!K$48/252</f>
        <v>-0.60409725234980871</v>
      </c>
      <c r="L38" s="27">
        <f>(Value!L38/Value!K38)-1-Returns!L$48/252</f>
        <v>-0.30519566410744475</v>
      </c>
      <c r="M38" s="27">
        <f>(Value!M38/Value!L38)-1-Returns!M$48/252</f>
        <v>1.9823835716026517</v>
      </c>
      <c r="N38" s="27">
        <f>(Value!N38/Value!M38)-1-Returns!N$48/252</f>
        <v>9.362558334655087E-2</v>
      </c>
      <c r="O38" s="39">
        <f>(Value!O38/Value!N38)-1-Returns!O$48/252</f>
        <v>0.28779762849689233</v>
      </c>
      <c r="P38" s="39">
        <f>(Value!P38/Value!O38)-1-Returns!P$48/252</f>
        <v>0.16248916266283214</v>
      </c>
      <c r="Q38" s="39">
        <f>(Value!Q38/Value!P38)-1-Returns!Q$48/252</f>
        <v>-1.2079180397525804E-2</v>
      </c>
      <c r="R38" s="39">
        <f>(Value!R38/Value!Q38)-1-Returns!R$48/252</f>
        <v>-1.6114253192716803E-2</v>
      </c>
      <c r="S38" s="39">
        <f>(Value!S38/Value!R38)-1-Returns!S$48/252</f>
        <v>9.2370040378419536E-3</v>
      </c>
      <c r="T38" s="27">
        <f>(Value!T38/Value!S38)-1-Returns!T$48/252</f>
        <v>-0.14862169336428666</v>
      </c>
      <c r="U38" s="25">
        <f>(Value!U38/Value!T38)-1-Returns!U$48/252</f>
        <v>5.7856820682170684E-2</v>
      </c>
      <c r="V38" s="25">
        <f>(Value!V38/Value!U38)-1-Returns!V$48/252</f>
        <v>2.2177229642308723E-2</v>
      </c>
      <c r="W38" s="25">
        <f>(Value!W38/Value!V38)-1-Returns!W$48/252</f>
        <v>0.23166493461757665</v>
      </c>
      <c r="X38" s="25">
        <f>(Value!X38/Value!W38)-1-Returns!X$48/252</f>
        <v>5.8297225041608169E-2</v>
      </c>
      <c r="Y38" s="27">
        <f>(Value!Y38/Value!X38)-1-Returns!Y$48/252</f>
        <v>6.2382891964192708E-3</v>
      </c>
      <c r="Z38" s="25">
        <f>(Value!Z38/Value!Y38)-1-Returns!Z$48/252</f>
        <v>-3.9872126222023137E-2</v>
      </c>
      <c r="AA38" s="25">
        <f>(Value!AA38/Value!Z38)-1-Returns!AA$48/252</f>
        <v>9.9867153308784082E-3</v>
      </c>
      <c r="AB38" s="25">
        <f>(Value!AB38/Value!AA38)-1-Returns!AB$48/252</f>
        <v>-5.6407199372643331E-2</v>
      </c>
      <c r="AC38" s="52">
        <f>(Value!AC38/Value!AB38)-1-Returns!AC$48/252</f>
        <v>0.25083348809392297</v>
      </c>
      <c r="AD38" s="27">
        <f>(Value!AD38/Value!AC38)-1-Returns!AD$48/252</f>
        <v>-0.21720467484500233</v>
      </c>
      <c r="AE38" s="25">
        <f>(Value!AE38/Value!AD38)-1-Returns!AE$48/252</f>
        <v>-3.1745272356534862E-2</v>
      </c>
      <c r="AF38" s="25">
        <f>(Value!AF38/Value!AE38)-1-Returns!AF$48/252</f>
        <v>-1.3050926380725093E-2</v>
      </c>
      <c r="AG38" s="25">
        <f>(Value!AG38/Value!AF38)-1-Returns!AG$48/252</f>
        <v>9.6965812418144323E-2</v>
      </c>
      <c r="AH38" s="52">
        <f>(Value!AH38/Value!AG38)-1-Returns!AH$48/252</f>
        <v>3.7298015592413233E-2</v>
      </c>
      <c r="AI38" s="27">
        <f>(Value!AI38/Value!AH38)-1-Returns!AI$48/252</f>
        <v>-9.5150704795279276E-2</v>
      </c>
      <c r="AJ38" s="25">
        <f>(Value!AJ38/Value!AI38)-1-Returns!AJ$48/252</f>
        <v>5.8591088511331706E-2</v>
      </c>
      <c r="AK38" s="25">
        <f>(Value!AK38/Value!AJ38)-1-Returns!AK$48/252</f>
        <v>8.8283793967657107E-2</v>
      </c>
      <c r="AL38" s="25">
        <f>(Value!AL38/Value!AK38)-1-Returns!AL$48/252</f>
        <v>-5.7203918540340111E-3</v>
      </c>
      <c r="AM38" s="52">
        <f>(Value!AM38/Value!AL38)-1-Returns!AM$48/252</f>
        <v>-9.0974287432027358E-7</v>
      </c>
      <c r="AN38" s="27">
        <f>(Value!AN38/Value!AM38)-1-Returns!AN$48/252</f>
        <v>-0.15051879869350912</v>
      </c>
      <c r="AO38" s="25">
        <f>(Value!AO38/Value!AN38)-1-Returns!AO$48/252</f>
        <v>3.7824400241189396E-2</v>
      </c>
      <c r="AP38" s="25">
        <f>(Value!AP38/Value!AO38)-1-Returns!AP$48/252</f>
        <v>0.34369381064817417</v>
      </c>
      <c r="AQ38" s="25">
        <f>(Value!AQ38/Value!AP38)-1-Returns!AQ$48/252</f>
        <v>-1.2678749156412634E-2</v>
      </c>
      <c r="AR38" s="52">
        <f>(Value!AR38/Value!AQ38)-1-Returns!AR$48/252</f>
        <v>5.2564630486862787E-2</v>
      </c>
      <c r="AS38" s="27">
        <f>(Value!AS38/Value!AR38)-1-Returns!AS$48/252</f>
        <v>-0.47139543456076116</v>
      </c>
      <c r="AT38" s="52">
        <f>(Value!AT38/Value!AS38)-1-Returns!AT$48/252</f>
        <v>-0.6260654977370127</v>
      </c>
      <c r="AU38" s="27">
        <f>Value!AT38/1000000-1</f>
        <v>-0.76592320999999997</v>
      </c>
      <c r="AV38" s="25">
        <f t="shared" si="1"/>
        <v>5.8692222064100763</v>
      </c>
      <c r="AW38" s="25"/>
      <c r="AX38" s="29">
        <f t="shared" si="2"/>
        <v>-0.78456985398818901</v>
      </c>
    </row>
    <row r="39" spans="2:50">
      <c r="B39" s="30">
        <f t="shared" si="0"/>
        <v>35</v>
      </c>
      <c r="C39" s="21" t="s">
        <v>16</v>
      </c>
      <c r="D39" s="15" t="s">
        <v>56</v>
      </c>
      <c r="E39" s="26">
        <f>IFERROR(LN(Value!E39/1000000)-Returns!E$48/252,-Returns!E$48)</f>
        <v>-1.7465656610168758E-4</v>
      </c>
      <c r="F39" s="26">
        <f>(Value!F39/Value!E39)-1-Returns!F$48/252</f>
        <v>7.8779443632771983E-5</v>
      </c>
      <c r="G39" s="26">
        <f>(Value!G39/Value!F39)-1-Returns!G$48/252</f>
        <v>-3.3416404731976957E-5</v>
      </c>
      <c r="H39" s="26">
        <f>(Value!H39/Value!G39)-1-Returns!H$48/252</f>
        <v>-4.5282700417532667E-3</v>
      </c>
      <c r="I39" s="26">
        <f>(Value!I39/Value!H39)-1-Returns!I$48/252</f>
        <v>4.4212682529964926E-3</v>
      </c>
      <c r="J39" s="26">
        <f>(Value!J39/Value!I39)-1-Returns!J$48/252</f>
        <v>-6.4103819326380273E-3</v>
      </c>
      <c r="K39" s="26">
        <f>(Value!K39/Value!J39)-1-Returns!K$48/252</f>
        <v>-1.9713607426158505E-2</v>
      </c>
      <c r="L39" s="26">
        <f>(Value!L39/Value!K39)-1-Returns!L$48/252</f>
        <v>-1.95105099370501E-2</v>
      </c>
      <c r="M39" s="26">
        <f>(Value!M39/Value!L39)-1-Returns!M$48/252</f>
        <v>1.4655968753010966E-2</v>
      </c>
      <c r="N39" s="26">
        <f>(Value!N39/Value!M39)-1-Returns!N$48/252</f>
        <v>9.2795322759029065E-3</v>
      </c>
      <c r="O39" s="38">
        <f>(Value!O39/Value!N39)-1-Returns!O$48/252</f>
        <v>1.2347138476389527E-2</v>
      </c>
      <c r="P39" s="38">
        <f>(Value!P39/Value!O39)-1-Returns!P$48/252</f>
        <v>-2.7399565666505394E-3</v>
      </c>
      <c r="Q39" s="38">
        <f>(Value!Q39/Value!P39)-1-Returns!Q$48/252</f>
        <v>1.7652939252290139E-3</v>
      </c>
      <c r="R39" s="38">
        <f>(Value!R39/Value!Q39)-1-Returns!R$48/252</f>
        <v>8.4891429458328702E-3</v>
      </c>
      <c r="S39" s="38">
        <f>(Value!S39/Value!R39)-1-Returns!S$48/252</f>
        <v>-3.5872131179308944E-4</v>
      </c>
      <c r="T39" s="26">
        <f>(Value!T39/Value!S39)-1-Returns!T$48/252</f>
        <v>-9.1888293175057881E-4</v>
      </c>
      <c r="U39" s="24">
        <f>(Value!U39/Value!T39)-1-Returns!U$48/252</f>
        <v>6.3484197845534683E-3</v>
      </c>
      <c r="V39" s="24">
        <f>(Value!V39/Value!U39)-1-Returns!V$48/252</f>
        <v>3.5025371089939493E-3</v>
      </c>
      <c r="W39" s="24">
        <f>(Value!W39/Value!V39)-1-Returns!W$48/252</f>
        <v>-2.0903786764898714E-3</v>
      </c>
      <c r="X39" s="24">
        <f>(Value!X39/Value!W39)-1-Returns!X$48/252</f>
        <v>4.2645069664725109E-3</v>
      </c>
      <c r="Y39" s="26">
        <f>(Value!Y39/Value!X39)-1-Returns!Y$48/252</f>
        <v>4.278235690737868E-3</v>
      </c>
      <c r="Z39" s="24">
        <f>(Value!Z39/Value!Y39)-1-Returns!Z$48/252</f>
        <v>1.860844474394212E-3</v>
      </c>
      <c r="AA39" s="24">
        <f>(Value!AA39/Value!Z39)-1-Returns!AA$48/252</f>
        <v>3.7387838716347811E-3</v>
      </c>
      <c r="AB39" s="24">
        <f>(Value!AB39/Value!AA39)-1-Returns!AB$48/252</f>
        <v>1.5307429628624236E-3</v>
      </c>
      <c r="AC39" s="53">
        <f>(Value!AC39/Value!AB39)-1-Returns!AC$48/252</f>
        <v>1.6614823696112828E-2</v>
      </c>
      <c r="AD39" s="26">
        <f>(Value!AD39/Value!AC39)-1-Returns!AD$48/252</f>
        <v>-5.4880307659242636E-2</v>
      </c>
      <c r="AE39" s="24">
        <f>(Value!AE39/Value!AD39)-1-Returns!AE$48/252</f>
        <v>-4.2455009975099836E-2</v>
      </c>
      <c r="AF39" s="24">
        <f>(Value!AF39/Value!AE39)-1-Returns!AF$48/252</f>
        <v>-1.2985385721809696E-2</v>
      </c>
      <c r="AG39" s="24">
        <f>(Value!AG39/Value!AF39)-1-Returns!AG$48/252</f>
        <v>8.0967383201469446E-3</v>
      </c>
      <c r="AH39" s="53">
        <f>(Value!AH39/Value!AG39)-1-Returns!AH$48/252</f>
        <v>2.8628399461854579E-3</v>
      </c>
      <c r="AI39" s="26">
        <f>(Value!AI39/Value!AH39)-1-Returns!AI$48/252</f>
        <v>-4.6904508794300033E-2</v>
      </c>
      <c r="AJ39" s="24">
        <f>(Value!AJ39/Value!AI39)-1-Returns!AJ$48/252</f>
        <v>1.4416365244242437E-2</v>
      </c>
      <c r="AK39" s="24">
        <f>(Value!AK39/Value!AJ39)-1-Returns!AK$48/252</f>
        <v>7.6814700405101452E-2</v>
      </c>
      <c r="AL39" s="24">
        <f>(Value!AL39/Value!AK39)-1-Returns!AL$48/252</f>
        <v>1.4620080898761148E-2</v>
      </c>
      <c r="AM39" s="53">
        <f>(Value!AM39/Value!AL39)-1-Returns!AM$48/252</f>
        <v>1.6156081999567823E-4</v>
      </c>
      <c r="AN39" s="26">
        <f>(Value!AN39/Value!AM39)-1-Returns!AN$48/252</f>
        <v>-3.6616790940930496E-2</v>
      </c>
      <c r="AO39" s="24">
        <f>(Value!AO39/Value!AN39)-1-Returns!AO$48/252</f>
        <v>3.6342189076659107E-2</v>
      </c>
      <c r="AP39" s="24">
        <f>(Value!AP39/Value!AO39)-1-Returns!AP$48/252</f>
        <v>4.1645618205348343E-3</v>
      </c>
      <c r="AQ39" s="24">
        <f>(Value!AQ39/Value!AP39)-1-Returns!AQ$48/252</f>
        <v>-1.3299420229787568E-2</v>
      </c>
      <c r="AR39" s="53">
        <f>(Value!AR39/Value!AQ39)-1-Returns!AR$48/252</f>
        <v>-6.852085993812135E-3</v>
      </c>
      <c r="AS39" s="26">
        <f>(Value!AS39/Value!AR39)-1-Returns!AS$48/252</f>
        <v>-9.893209843086042E-3</v>
      </c>
      <c r="AT39" s="53">
        <f>(Value!AT39/Value!AS39)-1-Returns!AT$48/252</f>
        <v>-9.0541526039551283E-3</v>
      </c>
      <c r="AU39" s="26">
        <f>Value!AT39/1000000-1</f>
        <v>-4.5354060000000085E-2</v>
      </c>
      <c r="AV39" s="24">
        <f t="shared" si="1"/>
        <v>0.33497661200640483</v>
      </c>
      <c r="AW39" s="24"/>
      <c r="AX39" s="28">
        <f t="shared" si="2"/>
        <v>-0.84005837846974962</v>
      </c>
    </row>
    <row r="40" spans="2:50">
      <c r="B40" s="67">
        <f t="shared" si="0"/>
        <v>1</v>
      </c>
      <c r="C40" s="68" t="s">
        <v>13</v>
      </c>
      <c r="D40" s="69" t="s">
        <v>79</v>
      </c>
      <c r="E40" s="70">
        <f>IFERROR(LN(Value!E40/1000000)-Returns!E$48/252,-Returns!E$48)</f>
        <v>-3.1706349206349205E-5</v>
      </c>
      <c r="F40" s="70">
        <f>(Value!F40/Value!E40)-1-Returns!F$48/252</f>
        <v>5.0483650793521772E-5</v>
      </c>
      <c r="G40" s="70">
        <f>(Value!G40/Value!F40)-1-Returns!G$48/252</f>
        <v>-3.1706349206349205E-5</v>
      </c>
      <c r="H40" s="70">
        <f>(Value!H40/Value!G40)-1-Returns!H$48/252</f>
        <v>-5.2020223412988842E-2</v>
      </c>
      <c r="I40" s="70">
        <f>(Value!I40/Value!H40)-1-Returns!I$48/252</f>
        <v>-4.156985665444124E-2</v>
      </c>
      <c r="J40" s="70">
        <f>(Value!J40/Value!I40)-1-Returns!J$48/252</f>
        <v>1.8439385341990369E-2</v>
      </c>
      <c r="K40" s="70">
        <f>(Value!K40/Value!J40)-1-Returns!K$48/252</f>
        <v>3.0443785912832991E-2</v>
      </c>
      <c r="L40" s="70">
        <f>(Value!L40/Value!K40)-1-Returns!L$48/252</f>
        <v>8.0593376708439513E-3</v>
      </c>
      <c r="M40" s="70">
        <f>(Value!M40/Value!L40)-1-Returns!M$48/252</f>
        <v>-3.016489642005786E-2</v>
      </c>
      <c r="N40" s="70">
        <f>(Value!N40/Value!M40)-1-Returns!N$48/252</f>
        <v>-1.5162545850519056E-2</v>
      </c>
      <c r="O40" s="71">
        <f>(Value!O40/Value!N40)-1-Returns!O$48/252</f>
        <v>-2.6394090959949761E-2</v>
      </c>
      <c r="P40" s="71">
        <f>(Value!P40/Value!O40)-1-Returns!P$48/252</f>
        <v>-5.2150743579833436E-3</v>
      </c>
      <c r="Q40" s="71">
        <f>(Value!Q40/Value!P40)-1-Returns!Q$48/252</f>
        <v>7.2611954843599469E-3</v>
      </c>
      <c r="R40" s="71">
        <f>(Value!R40/Value!Q40)-1-Returns!R$48/252</f>
        <v>1.4682666031509537E-2</v>
      </c>
      <c r="S40" s="71">
        <f>(Value!S40/Value!R40)-1-Returns!S$48/252</f>
        <v>-5.9654984830907398E-3</v>
      </c>
      <c r="T40" s="70">
        <f>(Value!T40/Value!S40)-1-Returns!T$48/252</f>
        <v>-1.534741837837417E-2</v>
      </c>
      <c r="U40" s="72">
        <f>(Value!U40/Value!T40)-1-Returns!U$48/252</f>
        <v>2.4887087959950645E-2</v>
      </c>
      <c r="V40" s="72">
        <f>(Value!V40/Value!U40)-1-Returns!V$48/252</f>
        <v>2.913409669222233E-2</v>
      </c>
      <c r="W40" s="72">
        <f>(Value!W40/Value!V40)-1-Returns!W$48/252</f>
        <v>0.10753520875309242</v>
      </c>
      <c r="X40" s="72">
        <f>(Value!X40/Value!W40)-1-Returns!X$48/252</f>
        <v>2.0568006336432739E-2</v>
      </c>
      <c r="Y40" s="70">
        <f>(Value!Y40/Value!X40)-1-Returns!Y$48/252</f>
        <v>-7.499142127250398E-3</v>
      </c>
      <c r="Z40" s="72">
        <f>(Value!Z40/Value!Y40)-1-Returns!Z$48/252</f>
        <v>-9.8272461410731718E-3</v>
      </c>
      <c r="AA40" s="72">
        <f>(Value!AA40/Value!Z40)-1-Returns!AA$48/252</f>
        <v>-6.3186859352059657E-3</v>
      </c>
      <c r="AB40" s="72">
        <f>(Value!AB40/Value!AA40)-1-Returns!AB$48/252</f>
        <v>-1.1207838647308961E-2</v>
      </c>
      <c r="AC40" s="73">
        <f>(Value!AC40/Value!AB40)-1-Returns!AC$48/252</f>
        <v>4.8905786030513147E-2</v>
      </c>
      <c r="AD40" s="70">
        <f>(Value!AD40/Value!AC40)-1-Returns!AD$48/252</f>
        <v>-2.184861188705851E-2</v>
      </c>
      <c r="AE40" s="72">
        <f>(Value!AE40/Value!AD40)-1-Returns!AE$48/252</f>
        <v>-8.3025728997695961E-2</v>
      </c>
      <c r="AF40" s="72">
        <f>(Value!AF40/Value!AE40)-1-Returns!AF$48/252</f>
        <v>1.5599881201275022E-2</v>
      </c>
      <c r="AG40" s="72">
        <f>(Value!AG40/Value!AF40)-1-Returns!AG$48/252</f>
        <v>4.8958031335742766E-2</v>
      </c>
      <c r="AH40" s="73">
        <f>(Value!AH40/Value!AG40)-1-Returns!AH$48/252</f>
        <v>1.456627423157446E-2</v>
      </c>
      <c r="AI40" s="70">
        <f>(Value!AI40/Value!AH40)-1-Returns!AI$48/252</f>
        <v>5.6253273074212067E-2</v>
      </c>
      <c r="AJ40" s="72">
        <f>(Value!AJ40/Value!AI40)-1-Returns!AJ$48/252</f>
        <v>6.4613780963439546E-2</v>
      </c>
      <c r="AK40" s="72">
        <f>(Value!AK40/Value!AJ40)-1-Returns!AK$48/252</f>
        <v>8.6999551201973266E-2</v>
      </c>
      <c r="AL40" s="72">
        <f>(Value!AL40/Value!AK40)-1-Returns!AL$48/252</f>
        <v>5.5271711154396823E-2</v>
      </c>
      <c r="AM40" s="73">
        <f>(Value!AM40/Value!AL40)-1-Returns!AM$48/252</f>
        <v>7.6533790740287045E-5</v>
      </c>
      <c r="AN40" s="70">
        <f>(Value!AN40/Value!AM40)-1-Returns!AN$48/252</f>
        <v>-4.0864091542244227E-2</v>
      </c>
      <c r="AO40" s="72">
        <f>(Value!AO40/Value!AN40)-1-Returns!AO$48/252</f>
        <v>5.0342298509045827E-2</v>
      </c>
      <c r="AP40" s="72">
        <f>(Value!AP40/Value!AO40)-1-Returns!AP$48/252</f>
        <v>0.20141207946828946</v>
      </c>
      <c r="AQ40" s="72">
        <f>(Value!AQ40/Value!AP40)-1-Returns!AQ$48/252</f>
        <v>-2.4346930159360274E-2</v>
      </c>
      <c r="AR40" s="73">
        <f>(Value!AR40/Value!AQ40)-1-Returns!AR$48/252</f>
        <v>2.5182368068688694E-2</v>
      </c>
      <c r="AS40" s="70">
        <f>(Value!AS40/Value!AR40)-1-Returns!AS$48/252</f>
        <v>8.5206819393168223E-2</v>
      </c>
      <c r="AT40" s="73">
        <f>(Value!AT40/Value!AS40)-1-Returns!AT$48/252</f>
        <v>2.552690158865291E-5</v>
      </c>
      <c r="AU40" s="70">
        <f>Value!AT40/1000000-1</f>
        <v>0.76727260000000008</v>
      </c>
      <c r="AV40" s="72">
        <f t="shared" si="1"/>
        <v>0.76786067679200254</v>
      </c>
      <c r="AW40" s="72"/>
      <c r="AX40" s="74">
        <f t="shared" si="2"/>
        <v>5.9833250866382448</v>
      </c>
    </row>
    <row r="41" spans="2:50">
      <c r="B41" s="30">
        <f t="shared" si="0"/>
        <v>5</v>
      </c>
      <c r="C41" s="21" t="s">
        <v>20</v>
      </c>
      <c r="D41" s="15" t="s">
        <v>68</v>
      </c>
      <c r="E41" s="26">
        <f>IFERROR(LN(Value!E41/1000000)-Returns!E$48/252,-Returns!E$48)</f>
        <v>-3.1706349206349205E-5</v>
      </c>
      <c r="F41" s="26">
        <f>(Value!F41/Value!E41)-1-Returns!F$48/252</f>
        <v>5.0483650793521772E-5</v>
      </c>
      <c r="G41" s="26">
        <f>(Value!G41/Value!F41)-1-Returns!G$48/252</f>
        <v>-3.1706349206349205E-5</v>
      </c>
      <c r="H41" s="26">
        <f>(Value!H41/Value!G41)-1-Returns!H$48/252</f>
        <v>-2.2327473860074609E-2</v>
      </c>
      <c r="I41" s="26">
        <f>(Value!I41/Value!H41)-1-Returns!I$48/252</f>
        <v>7.5950348331230728E-3</v>
      </c>
      <c r="J41" s="26">
        <f>(Value!J41/Value!I41)-1-Returns!J$48/252</f>
        <v>9.9680009238791323E-3</v>
      </c>
      <c r="K41" s="26">
        <f>(Value!K41/Value!J41)-1-Returns!K$48/252</f>
        <v>-3.1003360874685813E-4</v>
      </c>
      <c r="L41" s="26">
        <f>(Value!L41/Value!K41)-1-Returns!L$48/252</f>
        <v>-1.0477921443002343E-2</v>
      </c>
      <c r="M41" s="26">
        <f>(Value!M41/Value!L41)-1-Returns!M$48/252</f>
        <v>2.4554476228336466E-2</v>
      </c>
      <c r="N41" s="26">
        <f>(Value!N41/Value!M41)-1-Returns!N$48/252</f>
        <v>1.0211149562890003E-2</v>
      </c>
      <c r="O41" s="38">
        <f>(Value!O41/Value!N41)-1-Returns!O$48/252</f>
        <v>-6.6096672684687252E-3</v>
      </c>
      <c r="P41" s="38">
        <f>(Value!P41/Value!O41)-1-Returns!P$48/252</f>
        <v>7.8036732419976629E-3</v>
      </c>
      <c r="Q41" s="38">
        <f>(Value!Q41/Value!P41)-1-Returns!Q$48/252</f>
        <v>1.499074181251365E-2</v>
      </c>
      <c r="R41" s="38">
        <f>(Value!R41/Value!Q41)-1-Returns!R$48/252</f>
        <v>-5.1275660897805364E-3</v>
      </c>
      <c r="S41" s="38">
        <f>(Value!S41/Value!R41)-1-Returns!S$48/252</f>
        <v>7.6129841455134318E-3</v>
      </c>
      <c r="T41" s="26">
        <f>(Value!T41/Value!S41)-1-Returns!T$48/252</f>
        <v>-9.2719444243123429E-3</v>
      </c>
      <c r="U41" s="24">
        <f>(Value!U41/Value!T41)-1-Returns!U$48/252</f>
        <v>5.1452946534972198E-3</v>
      </c>
      <c r="V41" s="24">
        <f>(Value!V41/Value!U41)-1-Returns!V$48/252</f>
        <v>2.4022616955622321E-3</v>
      </c>
      <c r="W41" s="24">
        <f>(Value!W41/Value!V41)-1-Returns!W$48/252</f>
        <v>-1.9048350764998591E-3</v>
      </c>
      <c r="X41" s="24">
        <f>(Value!X41/Value!W41)-1-Returns!X$48/252</f>
        <v>2.1129557079028968E-2</v>
      </c>
      <c r="Y41" s="26">
        <f>(Value!Y41/Value!X41)-1-Returns!Y$48/252</f>
        <v>-1.7568878910512793E-2</v>
      </c>
      <c r="Z41" s="24">
        <f>(Value!Z41/Value!Y41)-1-Returns!Z$48/252</f>
        <v>-4.7133556947479074E-3</v>
      </c>
      <c r="AA41" s="24">
        <f>(Value!AA41/Value!Z41)-1-Returns!AA$48/252</f>
        <v>7.4030313406686019E-3</v>
      </c>
      <c r="AB41" s="24">
        <f>(Value!AB41/Value!AA41)-1-Returns!AB$48/252</f>
        <v>1.0112353320988414E-2</v>
      </c>
      <c r="AC41" s="53">
        <f>(Value!AC41/Value!AB41)-1-Returns!AC$48/252</f>
        <v>9.8315360575563393E-2</v>
      </c>
      <c r="AD41" s="26">
        <f>(Value!AD41/Value!AC41)-1-Returns!AD$48/252</f>
        <v>3.1124213108769495E-2</v>
      </c>
      <c r="AE41" s="24">
        <f>(Value!AE41/Value!AD41)-1-Returns!AE$48/252</f>
        <v>8.748250199487816E-3</v>
      </c>
      <c r="AF41" s="24">
        <f>(Value!AF41/Value!AE41)-1-Returns!AF$48/252</f>
        <v>-1.9385068671726293E-3</v>
      </c>
      <c r="AG41" s="24">
        <f>(Value!AG41/Value!AF41)-1-Returns!AG$48/252</f>
        <v>2.0039997232117957E-2</v>
      </c>
      <c r="AH41" s="53">
        <f>(Value!AH41/Value!AG41)-1-Returns!AH$48/252</f>
        <v>1.2452764298857043E-2</v>
      </c>
      <c r="AI41" s="26">
        <f>(Value!AI41/Value!AH41)-1-Returns!AI$48/252</f>
        <v>-2.7178364995831882E-2</v>
      </c>
      <c r="AJ41" s="24">
        <f>(Value!AJ41/Value!AI41)-1-Returns!AJ$48/252</f>
        <v>4.0937829080914161E-3</v>
      </c>
      <c r="AK41" s="24">
        <f>(Value!AK41/Value!AJ41)-1-Returns!AK$48/252</f>
        <v>3.200387156824807E-2</v>
      </c>
      <c r="AL41" s="24">
        <f>(Value!AL41/Value!AK41)-1-Returns!AL$48/252</f>
        <v>7.3348663341297653E-3</v>
      </c>
      <c r="AM41" s="53">
        <f>(Value!AM41/Value!AL41)-1-Returns!AM$48/252</f>
        <v>1.1617588330508261E-4</v>
      </c>
      <c r="AN41" s="26">
        <f>(Value!AN41/Value!AM41)-1-Returns!AN$48/252</f>
        <v>1.1351398877958383E-4</v>
      </c>
      <c r="AO41" s="24">
        <f>(Value!AO41/Value!AN41)-1-Returns!AO$48/252</f>
        <v>3.131890282960734E-5</v>
      </c>
      <c r="AP41" s="24">
        <f>(Value!AP41/Value!AO41)-1-Returns!AP$48/252</f>
        <v>-9.2301779566802619E-2</v>
      </c>
      <c r="AQ41" s="24">
        <f>(Value!AQ41/Value!AP41)-1-Returns!AQ$48/252</f>
        <v>-5.3244218997075933E-3</v>
      </c>
      <c r="AR41" s="53">
        <f>(Value!AR41/Value!AQ41)-1-Returns!AR$48/252</f>
        <v>1.9519342567637005E-2</v>
      </c>
      <c r="AS41" s="26">
        <f>(Value!AS41/Value!AR41)-1-Returns!AS$48/252</f>
        <v>0.10835484177773037</v>
      </c>
      <c r="AT41" s="53">
        <f>(Value!AT41/Value!AS41)-1-Returns!AT$48/252</f>
        <v>3.1040129990684965E-5</v>
      </c>
      <c r="AU41" s="26">
        <f>Value!AT41/1000000-1</f>
        <v>0.28370221999999989</v>
      </c>
      <c r="AV41" s="24">
        <f t="shared" si="1"/>
        <v>0.46217164743175781</v>
      </c>
      <c r="AW41" s="24"/>
      <c r="AX41" s="28">
        <f t="shared" si="2"/>
        <v>3.6630065472429929</v>
      </c>
    </row>
    <row r="42" spans="2:50">
      <c r="B42" s="31">
        <f t="shared" si="0"/>
        <v>17</v>
      </c>
      <c r="C42" s="22" t="s">
        <v>1</v>
      </c>
      <c r="D42" s="16" t="s">
        <v>72</v>
      </c>
      <c r="E42" s="27">
        <f>IFERROR(LN(Value!E42/1000000)-Returns!E$48/252,-Returns!E$48)</f>
        <v>-3.6276841343188836E-3</v>
      </c>
      <c r="F42" s="27">
        <f>(Value!F42/Value!E42)-1-Returns!F$48/252</f>
        <v>-3.4356247825010327E-3</v>
      </c>
      <c r="G42" s="27">
        <f>(Value!G42/Value!F42)-1-Returns!G$48/252</f>
        <v>1.1515542533775418E-3</v>
      </c>
      <c r="H42" s="27">
        <f>(Value!H42/Value!G42)-1-Returns!H$48/252</f>
        <v>-6.5174439686873625E-3</v>
      </c>
      <c r="I42" s="27">
        <f>(Value!I42/Value!H42)-1-Returns!I$48/252</f>
        <v>-1.1273891458187245E-2</v>
      </c>
      <c r="J42" s="27">
        <f>(Value!J42/Value!I42)-1-Returns!J$48/252</f>
        <v>6.7299129067684301E-4</v>
      </c>
      <c r="K42" s="27">
        <f>(Value!K42/Value!J42)-1-Returns!K$48/252</f>
        <v>-1.3583606987136161E-2</v>
      </c>
      <c r="L42" s="27">
        <f>(Value!L42/Value!K42)-1-Returns!L$48/252</f>
        <v>-1.2898748839618652E-2</v>
      </c>
      <c r="M42" s="27">
        <f>(Value!M42/Value!L42)-1-Returns!M$48/252</f>
        <v>6.9592150108674214E-2</v>
      </c>
      <c r="N42" s="27">
        <f>(Value!N42/Value!M42)-1-Returns!N$48/252</f>
        <v>-3.2801501065940417E-2</v>
      </c>
      <c r="O42" s="39">
        <f>(Value!O42/Value!N42)-1-Returns!O$48/252</f>
        <v>1.7064380331503564E-3</v>
      </c>
      <c r="P42" s="39">
        <f>(Value!P42/Value!O42)-1-Returns!P$48/252</f>
        <v>-4.026326353800006E-3</v>
      </c>
      <c r="Q42" s="39">
        <f>(Value!Q42/Value!P42)-1-Returns!Q$48/252</f>
        <v>2.8856985865266922E-2</v>
      </c>
      <c r="R42" s="39">
        <f>(Value!R42/Value!Q42)-1-Returns!R$48/252</f>
        <v>2.3607027093744022E-2</v>
      </c>
      <c r="S42" s="39">
        <f>(Value!S42/Value!R42)-1-Returns!S$48/252</f>
        <v>1.6720966698050961E-2</v>
      </c>
      <c r="T42" s="27">
        <f>(Value!T42/Value!S42)-1-Returns!T$48/252</f>
        <v>-1.936942296618183E-2</v>
      </c>
      <c r="U42" s="25">
        <f>(Value!U42/Value!T42)-1-Returns!U$48/252</f>
        <v>2.1833925611152934E-2</v>
      </c>
      <c r="V42" s="25">
        <f>(Value!V42/Value!U42)-1-Returns!V$48/252</f>
        <v>1.4534797919103833E-2</v>
      </c>
      <c r="W42" s="25">
        <f>(Value!W42/Value!V42)-1-Returns!W$48/252</f>
        <v>-3.5551062700989212E-3</v>
      </c>
      <c r="X42" s="25">
        <f>(Value!X42/Value!W42)-1-Returns!X$48/252</f>
        <v>1.0603402018694804E-2</v>
      </c>
      <c r="Y42" s="27">
        <f>(Value!Y42/Value!X42)-1-Returns!Y$48/252</f>
        <v>8.7189624483632808E-3</v>
      </c>
      <c r="Z42" s="25">
        <f>(Value!Z42/Value!Y42)-1-Returns!Z$48/252</f>
        <v>-5.9492881328529548E-3</v>
      </c>
      <c r="AA42" s="25">
        <f>(Value!AA42/Value!Z42)-1-Returns!AA$48/252</f>
        <v>-1.0846273739953234E-2</v>
      </c>
      <c r="AB42" s="25">
        <f>(Value!AB42/Value!AA42)-1-Returns!AB$48/252</f>
        <v>-7.8911166250602516E-2</v>
      </c>
      <c r="AC42" s="52">
        <f>(Value!AC42/Value!AB42)-1-Returns!AC$48/252</f>
        <v>-1.9933023600927365E-2</v>
      </c>
      <c r="AD42" s="27">
        <f>(Value!AD42/Value!AC42)-1-Returns!AD$48/252</f>
        <v>-2.3637730104934706E-2</v>
      </c>
      <c r="AE42" s="25">
        <f>(Value!AE42/Value!AD42)-1-Returns!AE$48/252</f>
        <v>-0.19197562450365063</v>
      </c>
      <c r="AF42" s="25">
        <f>(Value!AF42/Value!AE42)-1-Returns!AF$48/252</f>
        <v>8.0988297656671634E-2</v>
      </c>
      <c r="AG42" s="25">
        <f>(Value!AG42/Value!AF42)-1-Returns!AG$48/252</f>
        <v>-7.5042218698667409E-2</v>
      </c>
      <c r="AH42" s="52">
        <f>(Value!AH42/Value!AG42)-1-Returns!AH$48/252</f>
        <v>0.14778459836205632</v>
      </c>
      <c r="AI42" s="27">
        <f>(Value!AI42/Value!AH42)-1-Returns!AI$48/252</f>
        <v>-0.27472396811330663</v>
      </c>
      <c r="AJ42" s="25">
        <f>(Value!AJ42/Value!AI42)-1-Returns!AJ$48/252</f>
        <v>0.25488958331089667</v>
      </c>
      <c r="AK42" s="25">
        <f>(Value!AK42/Value!AJ42)-1-Returns!AK$48/252</f>
        <v>0.26231501625012182</v>
      </c>
      <c r="AL42" s="25">
        <f>(Value!AL42/Value!AK42)-1-Returns!AL$48/252</f>
        <v>3.3977944165643648E-5</v>
      </c>
      <c r="AM42" s="52">
        <f>(Value!AM42/Value!AL42)-1-Returns!AM$48/252</f>
        <v>1.1617659019762711E-4</v>
      </c>
      <c r="AN42" s="27">
        <f>(Value!AN42/Value!AM42)-1-Returns!AN$48/252</f>
        <v>0.20100439473912426</v>
      </c>
      <c r="AO42" s="25">
        <f>(Value!AO42/Value!AN42)-1-Returns!AO$48/252</f>
        <v>-1.1854551954956056E-3</v>
      </c>
      <c r="AP42" s="25">
        <f>(Value!AP42/Value!AO42)-1-Returns!AP$48/252</f>
        <v>-1.4656279489636387E-3</v>
      </c>
      <c r="AQ42" s="25">
        <f>(Value!AQ42/Value!AP42)-1-Returns!AQ$48/252</f>
        <v>-2.7868169832155404E-4</v>
      </c>
      <c r="AR42" s="52">
        <f>(Value!AR42/Value!AQ42)-1-Returns!AR$48/252</f>
        <v>2.0261456770125524E-3</v>
      </c>
      <c r="AS42" s="27">
        <f>(Value!AS42/Value!AR42)-1-Returns!AS$48/252</f>
        <v>-1.2648899040652406E-3</v>
      </c>
      <c r="AT42" s="52">
        <f>(Value!AT42/Value!AS42)-1-Returns!AT$48/252</f>
        <v>5.3597336247154419E-3</v>
      </c>
      <c r="AU42" s="27">
        <f>Value!AT42/1000000-1</f>
        <v>0.20990434000000002</v>
      </c>
      <c r="AV42" s="25">
        <f t="shared" si="1"/>
        <v>1.4277550585175565</v>
      </c>
      <c r="AW42" s="25"/>
      <c r="AX42" s="29">
        <f t="shared" si="2"/>
        <v>0.87560571614478866</v>
      </c>
    </row>
    <row r="43" spans="2:50">
      <c r="B43" s="30">
        <f t="shared" si="0"/>
        <v>8</v>
      </c>
      <c r="C43" s="21" t="s">
        <v>86</v>
      </c>
      <c r="D43" s="15" t="s">
        <v>78</v>
      </c>
      <c r="E43" s="26">
        <f>IFERROR(LN(Value!E43/1000000)-Returns!E$48/252,-Returns!E$48)</f>
        <v>-8.1357556296022E-3</v>
      </c>
      <c r="F43" s="26">
        <f>(Value!F43/Value!E43)-1-Returns!F$48/252</f>
        <v>-3.7664001835514532E-3</v>
      </c>
      <c r="G43" s="26">
        <f>(Value!G43/Value!F43)-1-Returns!G$48/252</f>
        <v>-1.2460057568862688E-3</v>
      </c>
      <c r="H43" s="26">
        <f>(Value!H43/Value!G43)-1-Returns!H$48/252</f>
        <v>-5.8439588263747178E-2</v>
      </c>
      <c r="I43" s="26">
        <f>(Value!I43/Value!H43)-1-Returns!I$48/252</f>
        <v>-4.3323639013810294E-3</v>
      </c>
      <c r="J43" s="26">
        <f>(Value!J43/Value!I43)-1-Returns!J$48/252</f>
        <v>1.2259967704270252E-2</v>
      </c>
      <c r="K43" s="26">
        <f>(Value!K43/Value!J43)-1-Returns!K$48/252</f>
        <v>-2.4061316187956858E-2</v>
      </c>
      <c r="L43" s="26">
        <f>(Value!L43/Value!K43)-1-Returns!L$48/252</f>
        <v>-1.048853836127221E-2</v>
      </c>
      <c r="M43" s="26">
        <f>(Value!M43/Value!L43)-1-Returns!M$48/252</f>
        <v>3.3890331144196973E-3</v>
      </c>
      <c r="N43" s="26">
        <f>(Value!N43/Value!M43)-1-Returns!N$48/252</f>
        <v>6.9560945004093669E-2</v>
      </c>
      <c r="O43" s="38">
        <f>(Value!O43/Value!N43)-1-Returns!O$48/252</f>
        <v>2.0499689767414959E-2</v>
      </c>
      <c r="P43" s="38">
        <f>(Value!P43/Value!O43)-1-Returns!P$48/252</f>
        <v>4.397475359182574E-2</v>
      </c>
      <c r="Q43" s="38">
        <f>(Value!Q43/Value!P43)-1-Returns!Q$48/252</f>
        <v>3.2916984559851563E-3</v>
      </c>
      <c r="R43" s="38">
        <f>(Value!R43/Value!Q43)-1-Returns!R$48/252</f>
        <v>7.1105631023907503E-2</v>
      </c>
      <c r="S43" s="38">
        <f>(Value!S43/Value!R43)-1-Returns!S$48/252</f>
        <v>4.9442266335998986E-3</v>
      </c>
      <c r="T43" s="26">
        <f>(Value!T43/Value!S43)-1-Returns!T$48/252</f>
        <v>-3.0183550644684257E-2</v>
      </c>
      <c r="U43" s="24">
        <f>(Value!U43/Value!T43)-1-Returns!U$48/252</f>
        <v>3.4333048899223617E-2</v>
      </c>
      <c r="V43" s="24">
        <f>(Value!V43/Value!U43)-1-Returns!V$48/252</f>
        <v>-1.0889096022845938E-2</v>
      </c>
      <c r="W43" s="24">
        <f>(Value!W43/Value!V43)-1-Returns!W$48/252</f>
        <v>1.2686150427306694E-2</v>
      </c>
      <c r="X43" s="24">
        <f>(Value!X43/Value!W43)-1-Returns!X$48/252</f>
        <v>-8.794113779471735E-2</v>
      </c>
      <c r="Y43" s="26">
        <f>(Value!Y43/Value!X43)-1-Returns!Y$48/252</f>
        <v>-7.545020100833949E-2</v>
      </c>
      <c r="Z43" s="24">
        <f>(Value!Z43/Value!Y43)-1-Returns!Z$48/252</f>
        <v>0.16360469011376094</v>
      </c>
      <c r="AA43" s="24">
        <f>(Value!AA43/Value!Z43)-1-Returns!AA$48/252</f>
        <v>-4.4082243571171582E-2</v>
      </c>
      <c r="AB43" s="24">
        <f>(Value!AB43/Value!AA43)-1-Returns!AB$48/252</f>
        <v>4.5540530400325623E-2</v>
      </c>
      <c r="AC43" s="53">
        <f>(Value!AC43/Value!AB43)-1-Returns!AC$48/252</f>
        <v>-3.7330441069144356E-2</v>
      </c>
      <c r="AD43" s="26">
        <f>(Value!AD43/Value!AC43)-1-Returns!AD$48/252</f>
        <v>-1.150188241046708E-2</v>
      </c>
      <c r="AE43" s="24">
        <f>(Value!AE43/Value!AD43)-1-Returns!AE$48/252</f>
        <v>9.1758796730601489E-3</v>
      </c>
      <c r="AF43" s="24">
        <f>(Value!AF43/Value!AE43)-1-Returns!AF$48/252</f>
        <v>4.1272012931816301E-2</v>
      </c>
      <c r="AG43" s="24">
        <f>(Value!AG43/Value!AF43)-1-Returns!AG$48/252</f>
        <v>3.8291662995966688E-2</v>
      </c>
      <c r="AH43" s="53">
        <f>(Value!AH43/Value!AG43)-1-Returns!AH$48/252</f>
        <v>6.7198587263792839E-2</v>
      </c>
      <c r="AI43" s="26">
        <f>(Value!AI43/Value!AH43)-1-Returns!AI$48/252</f>
        <v>-7.2505997195512942E-2</v>
      </c>
      <c r="AJ43" s="24">
        <f>(Value!AJ43/Value!AI43)-1-Returns!AJ$48/252</f>
        <v>6.9698469209879252E-2</v>
      </c>
      <c r="AK43" s="24">
        <f>(Value!AK43/Value!AJ43)-1-Returns!AK$48/252</f>
        <v>7.2329329511058124E-2</v>
      </c>
      <c r="AL43" s="24">
        <f>(Value!AL43/Value!AK43)-1-Returns!AL$48/252</f>
        <v>-3.7245853260879098E-2</v>
      </c>
      <c r="AM43" s="53">
        <f>(Value!AM43/Value!AL43)-1-Returns!AM$48/252</f>
        <v>2.0473521414903401E-4</v>
      </c>
      <c r="AN43" s="26">
        <f>(Value!AN43/Value!AM43)-1-Returns!AN$48/252</f>
        <v>-4.982851070149473E-2</v>
      </c>
      <c r="AO43" s="24">
        <f>(Value!AO43/Value!AN43)-1-Returns!AO$48/252</f>
        <v>5.5608397030926474E-2</v>
      </c>
      <c r="AP43" s="24">
        <f>(Value!AP43/Value!AO43)-1-Returns!AP$48/252</f>
        <v>2.4571747554535523E-2</v>
      </c>
      <c r="AQ43" s="24">
        <f>(Value!AQ43/Value!AP43)-1-Returns!AQ$48/252</f>
        <v>4.0987142192986173E-2</v>
      </c>
      <c r="AR43" s="53">
        <f>(Value!AR43/Value!AQ43)-1-Returns!AR$48/252</f>
        <v>-1.4411737008732535E-2</v>
      </c>
      <c r="AS43" s="26">
        <f>(Value!AS43/Value!AR43)-1-Returns!AS$48/252</f>
        <v>5.1285888456480098E-2</v>
      </c>
      <c r="AT43" s="53">
        <f>(Value!AT43/Value!AS43)-1-Returns!AT$48/252</f>
        <v>-8.8575910883041779E-3</v>
      </c>
      <c r="AU43" s="26">
        <f>Value!AT43/1000000-1</f>
        <v>0.37441598999999992</v>
      </c>
      <c r="AV43" s="24">
        <f t="shared" si="1"/>
        <v>0.76851313637220919</v>
      </c>
      <c r="AW43" s="24"/>
      <c r="AX43" s="28">
        <f t="shared" si="2"/>
        <v>2.911102341143418</v>
      </c>
    </row>
    <row r="44" spans="2:50">
      <c r="B44" s="31">
        <f t="shared" si="0"/>
        <v>15</v>
      </c>
      <c r="C44" s="22" t="s">
        <v>39</v>
      </c>
      <c r="D44" s="16" t="s">
        <v>58</v>
      </c>
      <c r="E44" s="27">
        <f>IFERROR(LN(Value!E44/1000000)-Returns!E$48/252,-Returns!E$48)</f>
        <v>-3.1706349206349205E-5</v>
      </c>
      <c r="F44" s="27">
        <f>(Value!F44/Value!E44)-1-Returns!F$48/252</f>
        <v>-3.1706349206349205E-5</v>
      </c>
      <c r="G44" s="27">
        <f>(Value!G44/Value!F44)-1-Returns!G$48/252</f>
        <v>-3.1706349206349205E-5</v>
      </c>
      <c r="H44" s="27">
        <f>(Value!H44/Value!G44)-1-Returns!H$48/252</f>
        <v>-4.1706349206303695E-5</v>
      </c>
      <c r="I44" s="27">
        <f>(Value!I44/Value!H44)-1-Returns!I$48/252</f>
        <v>-5.8705190266183775E-4</v>
      </c>
      <c r="J44" s="27">
        <f>(Value!J44/Value!I44)-1-Returns!J$48/252</f>
        <v>-4.2991425511388747E-3</v>
      </c>
      <c r="K44" s="27">
        <f>(Value!K44/Value!J44)-1-Returns!K$48/252</f>
        <v>2.083637990859132E-4</v>
      </c>
      <c r="L44" s="27">
        <f>(Value!L44/Value!K44)-1-Returns!L$48/252</f>
        <v>4.1900311486395437E-3</v>
      </c>
      <c r="M44" s="27">
        <f>(Value!M44/Value!L44)-1-Returns!M$48/252</f>
        <v>-6.2055343168191789E-3</v>
      </c>
      <c r="N44" s="27">
        <f>(Value!N44/Value!M44)-1-Returns!N$48/252</f>
        <v>5.0330228569241565E-3</v>
      </c>
      <c r="O44" s="39">
        <f>(Value!O44/Value!N44)-1-Returns!O$48/252</f>
        <v>4.3655452884556268E-3</v>
      </c>
      <c r="P44" s="39">
        <f>(Value!P44/Value!O44)-1-Returns!P$48/252</f>
        <v>-6.686953788767521E-4</v>
      </c>
      <c r="Q44" s="39">
        <f>(Value!Q44/Value!P44)-1-Returns!Q$48/252</f>
        <v>8.2117408638899528E-4</v>
      </c>
      <c r="R44" s="39">
        <f>(Value!R44/Value!Q44)-1-Returns!R$48/252</f>
        <v>3.9802916817234879E-3</v>
      </c>
      <c r="S44" s="39">
        <f>(Value!S44/Value!R44)-1-Returns!S$48/252</f>
        <v>-1.8503780364270057E-3</v>
      </c>
      <c r="T44" s="27">
        <f>(Value!T44/Value!S44)-1-Returns!T$48/252</f>
        <v>-1.1451470794453557E-3</v>
      </c>
      <c r="U44" s="25">
        <f>(Value!U44/Value!T44)-1-Returns!U$48/252</f>
        <v>-3.2353234871802562E-3</v>
      </c>
      <c r="V44" s="25">
        <f>(Value!V44/Value!U44)-1-Returns!V$48/252</f>
        <v>-1.4840540543205084E-3</v>
      </c>
      <c r="W44" s="25">
        <f>(Value!W44/Value!V44)-1-Returns!W$48/252</f>
        <v>-3.0346596545897143E-3</v>
      </c>
      <c r="X44" s="25">
        <f>(Value!X44/Value!W44)-1-Returns!X$48/252</f>
        <v>-8.5017422950728685E-4</v>
      </c>
      <c r="Y44" s="27">
        <f>(Value!Y44/Value!X44)-1-Returns!Y$48/252</f>
        <v>-2.5552916531079227E-3</v>
      </c>
      <c r="Z44" s="25">
        <f>(Value!Z44/Value!Y44)-1-Returns!Z$48/252</f>
        <v>-5.1721636884361558E-3</v>
      </c>
      <c r="AA44" s="25">
        <f>(Value!AA44/Value!Z44)-1-Returns!AA$48/252</f>
        <v>2.9405771138840019E-4</v>
      </c>
      <c r="AB44" s="25">
        <f>(Value!AB44/Value!AA44)-1-Returns!AB$48/252</f>
        <v>5.1931126147191536E-4</v>
      </c>
      <c r="AC44" s="52">
        <f>(Value!AC44/Value!AB44)-1-Returns!AC$48/252</f>
        <v>1.9743968787691514E-3</v>
      </c>
      <c r="AD44" s="27">
        <f>(Value!AD44/Value!AC44)-1-Returns!AD$48/252</f>
        <v>1.2169384330616316E-3</v>
      </c>
      <c r="AE44" s="25">
        <f>(Value!AE44/Value!AD44)-1-Returns!AE$48/252</f>
        <v>8.4792466347387546E-4</v>
      </c>
      <c r="AF44" s="25">
        <f>(Value!AF44/Value!AE44)-1-Returns!AF$48/252</f>
        <v>3.3332379637281305E-3</v>
      </c>
      <c r="AG44" s="25">
        <f>(Value!AG44/Value!AF44)-1-Returns!AG$48/252</f>
        <v>5.2393178180958316E-4</v>
      </c>
      <c r="AH44" s="52">
        <f>(Value!AH44/Value!AG44)-1-Returns!AH$48/252</f>
        <v>2.7851874693643362E-3</v>
      </c>
      <c r="AI44" s="27">
        <f>(Value!AI44/Value!AH44)-1-Returns!AI$48/252</f>
        <v>-2.0758230994252871E-3</v>
      </c>
      <c r="AJ44" s="25">
        <f>(Value!AJ44/Value!AI44)-1-Returns!AJ$48/252</f>
        <v>3.4197495053161406E-3</v>
      </c>
      <c r="AK44" s="25">
        <f>(Value!AK44/Value!AJ44)-1-Returns!AK$48/252</f>
        <v>8.704119322143369E-3</v>
      </c>
      <c r="AL44" s="25">
        <f>(Value!AL44/Value!AK44)-1-Returns!AL$48/252</f>
        <v>3.8657084273752604E-3</v>
      </c>
      <c r="AM44" s="52">
        <f>(Value!AM44/Value!AL44)-1-Returns!AM$48/252</f>
        <v>-3.2541394904448794E-5</v>
      </c>
      <c r="AN44" s="27">
        <f>(Value!AN44/Value!AM44)-1-Returns!AN$48/252</f>
        <v>1.6173839971879653E-4</v>
      </c>
      <c r="AO44" s="25">
        <f>(Value!AO44/Value!AN44)-1-Returns!AO$48/252</f>
        <v>3.3729657080166114E-3</v>
      </c>
      <c r="AP44" s="25">
        <f>(Value!AP44/Value!AO44)-1-Returns!AP$48/252</f>
        <v>8.0934496288322328E-4</v>
      </c>
      <c r="AQ44" s="25">
        <f>(Value!AQ44/Value!AP44)-1-Returns!AQ$48/252</f>
        <v>4.0180511775061043E-3</v>
      </c>
      <c r="AR44" s="52">
        <f>(Value!AR44/Value!AQ44)-1-Returns!AR$48/252</f>
        <v>2.1725720883347837E-3</v>
      </c>
      <c r="AS44" s="27">
        <f>(Value!AS44/Value!AR44)-1-Returns!AS$48/252</f>
        <v>1.5804457932881055E-3</v>
      </c>
      <c r="AT44" s="52">
        <f>(Value!AT44/Value!AS44)-1-Returns!AT$48/252</f>
        <v>1.8096329468555007E-4</v>
      </c>
      <c r="AU44" s="27">
        <f>Value!AT44/1000000-1</f>
        <v>2.675932999999997E-2</v>
      </c>
      <c r="AV44" s="25">
        <f t="shared" si="1"/>
        <v>4.617938327112605E-2</v>
      </c>
      <c r="AW44" s="25">
        <f>-0.25%*4</f>
        <v>-0.01</v>
      </c>
      <c r="AX44" s="29">
        <f t="shared" si="2"/>
        <v>1.9766489724795235</v>
      </c>
    </row>
    <row r="45" spans="2:50">
      <c r="B45" s="42">
        <f t="shared" si="0"/>
        <v>42</v>
      </c>
      <c r="C45" s="43" t="s">
        <v>34</v>
      </c>
      <c r="D45" s="44" t="s">
        <v>53</v>
      </c>
      <c r="E45" s="45">
        <f>IFERROR(LN(Value!E45/1000000)-Returns!E$48/252,-Returns!E$48)</f>
        <v>-3.1706349206349205E-5</v>
      </c>
      <c r="F45" s="45">
        <f>(Value!F45/Value!E45)-1-Returns!F$48/252</f>
        <v>-3.1706349206349205E-5</v>
      </c>
      <c r="G45" s="45">
        <f>(Value!G45/Value!F45)-1-Returns!G$48/252</f>
        <v>-3.1706349206349205E-5</v>
      </c>
      <c r="H45" s="45">
        <f>(Value!H45/Value!G45)-1-Returns!H$48/252</f>
        <v>-3.1706349206349205E-5</v>
      </c>
      <c r="I45" s="45">
        <f>(Value!I45/Value!H45)-1-Returns!I$48/252</f>
        <v>1.5820365079366613E-4</v>
      </c>
      <c r="J45" s="45">
        <f>(Value!J45/Value!I45)-1-Returns!J$48/252</f>
        <v>7.9854304313052959E-6</v>
      </c>
      <c r="K45" s="45">
        <f>(Value!K45/Value!J45)-1-Returns!K$48/252</f>
        <v>-2.0256833104574499E-4</v>
      </c>
      <c r="L45" s="45">
        <f>(Value!L45/Value!K45)-1-Returns!L$48/252</f>
        <v>-4.7103523813589297E-4</v>
      </c>
      <c r="M45" s="45">
        <f>(Value!M45/Value!L45)-1-Returns!M$48/252</f>
        <v>1.8607614491701776E-4</v>
      </c>
      <c r="N45" s="45">
        <f>(Value!N45/Value!M45)-1-Returns!N$48/252</f>
        <v>5.4416907124781211E-5</v>
      </c>
      <c r="O45" s="46">
        <f>(Value!O45/Value!N45)-1-Returns!O$48/252</f>
        <v>2.8105302212883806E-4</v>
      </c>
      <c r="P45" s="46">
        <f>(Value!P45/Value!O45)-1-Returns!P$48/252</f>
        <v>4.7267027398293967E-6</v>
      </c>
      <c r="Q45" s="46">
        <f>(Value!Q45/Value!P45)-1-Returns!Q$48/252</f>
        <v>2.7308061164616745E-4</v>
      </c>
      <c r="R45" s="46">
        <f>(Value!R45/Value!Q45)-1-Returns!R$48/252</f>
        <v>4.5344272439470762E-5</v>
      </c>
      <c r="S45" s="46">
        <f>(Value!S45/Value!R45)-1-Returns!S$48/252</f>
        <v>9.781684070770663E-5</v>
      </c>
      <c r="T45" s="45">
        <f>(Value!T45/Value!S45)-1-Returns!T$48/252</f>
        <v>1.6065116862706499E-4</v>
      </c>
      <c r="U45" s="47">
        <f>(Value!U45/Value!T45)-1-Returns!U$48/252</f>
        <v>4.6399446878338994E-5</v>
      </c>
      <c r="V45" s="47">
        <f>(Value!V45/Value!U45)-1-Returns!V$48/252</f>
        <v>4.6402681559750607E-5</v>
      </c>
      <c r="W45" s="47">
        <f>(Value!W45/Value!V45)-1-Returns!W$48/252</f>
        <v>4.6395925877736803E-5</v>
      </c>
      <c r="X45" s="47">
        <f>(Value!X45/Value!W45)-1-Returns!X$48/252</f>
        <v>4.6399159495998847E-5</v>
      </c>
      <c r="Y45" s="45">
        <f>(Value!Y45/Value!X45)-1-Returns!Y$48/252</f>
        <v>2.2461398805000867E-4</v>
      </c>
      <c r="Z45" s="47">
        <f>(Value!Z45/Value!Y45)-1-Returns!Z$48/252</f>
        <v>6.0211620991394994E-5</v>
      </c>
      <c r="AA45" s="47">
        <f>(Value!AA45/Value!Z45)-1-Returns!AA$48/252</f>
        <v>6.0204865405748549E-5</v>
      </c>
      <c r="AB45" s="47">
        <f>(Value!AB45/Value!AA45)-1-Returns!AB$48/252</f>
        <v>6.0208094195428615E-5</v>
      </c>
      <c r="AC45" s="54">
        <f>(Value!AC45/Value!AB45)-1-Returns!AC$48/252</f>
        <v>6.0211321633967259E-5</v>
      </c>
      <c r="AD45" s="45">
        <f>(Value!AD45/Value!AC45)-1-Returns!AD$48/252</f>
        <v>2.0111983364139415E-4</v>
      </c>
      <c r="AE45" s="47">
        <f>(Value!AE45/Value!AD45)-1-Returns!AE$48/252</f>
        <v>3.671219852390248E-5</v>
      </c>
      <c r="AF45" s="47">
        <f>(Value!AF45/Value!AE45)-1-Returns!AF$48/252</f>
        <v>3.6715422490773727E-5</v>
      </c>
      <c r="AG45" s="47">
        <f>(Value!AG45/Value!AF45)-1-Returns!AG$48/252</f>
        <v>3.6718645108057864E-5</v>
      </c>
      <c r="AH45" s="54">
        <f>(Value!AH45/Value!AG45)-1-Returns!AH$48/252</f>
        <v>3.6711889672291527E-5</v>
      </c>
      <c r="AI45" s="45">
        <f>(Value!AI45/Value!AH45)-1-Returns!AI$48/252</f>
        <v>1.9837957117068333E-4</v>
      </c>
      <c r="AJ45" s="47">
        <f>(Value!AJ45/Value!AI45)-1-Returns!AJ$48/252</f>
        <v>3.3976699966233482E-5</v>
      </c>
      <c r="AK45" s="47">
        <f>(Value!AK45/Value!AJ45)-1-Returns!AK$48/252</f>
        <v>3.3979917767370138E-5</v>
      </c>
      <c r="AL45" s="47">
        <f>(Value!AL45/Value!AK45)-1-Returns!AL$48/252</f>
        <v>3.3973162435520677E-5</v>
      </c>
      <c r="AM45" s="54">
        <f>(Value!AM45/Value!AL45)-1-Returns!AM$48/252</f>
        <v>1.1617701503756811E-4</v>
      </c>
      <c r="AN45" s="45">
        <f>(Value!AN45/Value!AM45)-1-Returns!AN$48/252</f>
        <v>1.1351120347315388E-4</v>
      </c>
      <c r="AO45" s="47">
        <f>(Value!AO45/Value!AN45)-1-Returns!AO$48/252</f>
        <v>3.1320536466610791E-5</v>
      </c>
      <c r="AP45" s="47">
        <f>(Value!AP45/Value!AO45)-1-Returns!AP$48/252</f>
        <v>3.1323748110006464E-5</v>
      </c>
      <c r="AQ45" s="47">
        <f>(Value!AQ45/Value!AP45)-1-Returns!AQ$48/252</f>
        <v>3.1316992357382475E-5</v>
      </c>
      <c r="AR45" s="54">
        <f>(Value!AR45/Value!AQ45)-1-Returns!AR$48/252</f>
        <v>3.1320202945178097E-5</v>
      </c>
      <c r="AS45" s="45">
        <f>(Value!AS45/Value!AR45)-1-Returns!AS$48/252</f>
        <v>1.954484549388137E-4</v>
      </c>
      <c r="AT45" s="54">
        <f>(Value!AT45/Value!AS45)-1-Returns!AT$48/252</f>
        <v>3.1045293737670524E-5</v>
      </c>
      <c r="AU45" s="45">
        <f>Value!AT45/1000000-1</f>
        <v>3.9015799999999601E-3</v>
      </c>
      <c r="AV45" s="47">
        <f t="shared" si="1"/>
        <v>1.9456970679705109E-3</v>
      </c>
      <c r="AW45" s="47">
        <f>-0.25%*4</f>
        <v>-0.01</v>
      </c>
      <c r="AX45" s="48">
        <f t="shared" si="2"/>
        <v>-23.573078390477274</v>
      </c>
    </row>
    <row r="46" spans="2:50"/>
    <row r="47" spans="2:50">
      <c r="E47" s="75" t="s">
        <v>88</v>
      </c>
      <c r="F47" s="78"/>
      <c r="G47" s="78"/>
      <c r="H47" s="78"/>
      <c r="I47" s="76"/>
      <c r="J47" s="75" t="s">
        <v>92</v>
      </c>
      <c r="K47" s="78"/>
      <c r="L47" s="78"/>
      <c r="M47" s="78"/>
      <c r="N47" s="76"/>
      <c r="O47" s="75" t="s">
        <v>93</v>
      </c>
      <c r="P47" s="78"/>
      <c r="Q47" s="78"/>
      <c r="R47" s="78"/>
      <c r="S47" s="76"/>
      <c r="T47" s="75" t="s">
        <v>94</v>
      </c>
      <c r="U47" s="78"/>
      <c r="V47" s="78"/>
      <c r="W47" s="78"/>
      <c r="X47" s="76"/>
      <c r="Y47" s="75" t="s">
        <v>96</v>
      </c>
      <c r="Z47" s="78"/>
      <c r="AA47" s="78"/>
      <c r="AB47" s="78"/>
      <c r="AC47" s="76"/>
      <c r="AD47" s="75" t="s">
        <v>99</v>
      </c>
      <c r="AE47" s="78"/>
      <c r="AF47" s="78"/>
      <c r="AG47" s="78"/>
      <c r="AH47" s="76"/>
      <c r="AI47" s="75" t="s">
        <v>100</v>
      </c>
      <c r="AJ47" s="78"/>
      <c r="AK47" s="78"/>
      <c r="AL47" s="78"/>
      <c r="AM47" s="76"/>
      <c r="AN47" s="75" t="s">
        <v>100</v>
      </c>
      <c r="AO47" s="78"/>
      <c r="AP47" s="78"/>
      <c r="AQ47" s="78"/>
      <c r="AR47" s="76"/>
      <c r="AS47" s="75" t="s">
        <v>102</v>
      </c>
      <c r="AT47" s="76"/>
    </row>
    <row r="48" spans="2:50">
      <c r="D48" s="59" t="s">
        <v>91</v>
      </c>
      <c r="E48" s="34">
        <v>7.9900000000000006E-3</v>
      </c>
      <c r="F48" s="35">
        <v>7.9900000000000006E-3</v>
      </c>
      <c r="G48" s="35">
        <v>7.9900000000000006E-3</v>
      </c>
      <c r="H48" s="35">
        <v>7.9900000000000006E-3</v>
      </c>
      <c r="I48" s="36">
        <v>7.9900000000000006E-3</v>
      </c>
      <c r="J48" s="35">
        <v>7.0000000000000001E-3</v>
      </c>
      <c r="K48" s="35">
        <v>7.0000000000000001E-3</v>
      </c>
      <c r="L48" s="35">
        <v>7.0000000000000001E-3</v>
      </c>
      <c r="M48" s="35">
        <v>7.0000000000000001E-3</v>
      </c>
      <c r="N48" s="36">
        <v>7.0000000000000001E-3</v>
      </c>
      <c r="O48" s="35">
        <v>6.7200000000000003E-3</v>
      </c>
      <c r="P48" s="35">
        <v>6.7200000000000003E-3</v>
      </c>
      <c r="Q48" s="35">
        <v>6.7200000000000003E-3</v>
      </c>
      <c r="R48" s="35">
        <v>6.7200000000000003E-3</v>
      </c>
      <c r="S48" s="36">
        <v>6.7200000000000003E-3</v>
      </c>
      <c r="T48" s="34">
        <v>9.0200000000000002E-3</v>
      </c>
      <c r="U48" s="35">
        <v>9.0200000000000002E-3</v>
      </c>
      <c r="V48" s="35">
        <v>9.0200000000000002E-3</v>
      </c>
      <c r="W48" s="35">
        <v>9.0200000000000002E-3</v>
      </c>
      <c r="X48" s="36">
        <v>9.0200000000000002E-3</v>
      </c>
      <c r="Y48" s="34">
        <v>5.5399999999999998E-3</v>
      </c>
      <c r="Z48" s="35">
        <v>5.5399999999999998E-3</v>
      </c>
      <c r="AA48" s="35">
        <v>5.5399999999999998E-3</v>
      </c>
      <c r="AB48" s="35">
        <v>5.5399999999999998E-3</v>
      </c>
      <c r="AC48" s="36">
        <v>5.5399999999999998E-3</v>
      </c>
      <c r="AD48" s="34">
        <v>1.146E-2</v>
      </c>
      <c r="AE48" s="35">
        <v>1.146E-2</v>
      </c>
      <c r="AF48" s="35">
        <v>1.146E-2</v>
      </c>
      <c r="AG48" s="35">
        <v>1.146E-2</v>
      </c>
      <c r="AH48" s="36">
        <v>1.146E-2</v>
      </c>
      <c r="AI48" s="34">
        <v>1.2149999999999999E-2</v>
      </c>
      <c r="AJ48" s="35">
        <v>1.2149999999999999E-2</v>
      </c>
      <c r="AK48" s="35">
        <v>1.2149999999999999E-2</v>
      </c>
      <c r="AL48" s="35">
        <v>1.2149999999999999E-2</v>
      </c>
      <c r="AM48" s="36">
        <v>1.2149999999999999E-2</v>
      </c>
      <c r="AN48" s="34">
        <v>1.282E-2</v>
      </c>
      <c r="AO48" s="35">
        <v>1.282E-2</v>
      </c>
      <c r="AP48" s="35">
        <v>1.282E-2</v>
      </c>
      <c r="AQ48" s="35">
        <v>1.282E-2</v>
      </c>
      <c r="AR48" s="36">
        <v>1.282E-2</v>
      </c>
      <c r="AS48" s="34">
        <v>1.289E-2</v>
      </c>
      <c r="AT48" s="36">
        <v>1.289E-2</v>
      </c>
      <c r="AU48" s="58">
        <f>+AT49-1</f>
        <v>1.5459249178984003E-3</v>
      </c>
    </row>
    <row r="49" spans="4:46">
      <c r="D49" s="4">
        <v>1</v>
      </c>
      <c r="E49" s="60">
        <f>+D49*(1+E48/252)</f>
        <v>1.0000317063492064</v>
      </c>
      <c r="F49" s="61">
        <f t="shared" ref="F49:AM49" si="3">+E49*(1+F48/252)</f>
        <v>1.0000634137037052</v>
      </c>
      <c r="G49" s="61">
        <f t="shared" si="3"/>
        <v>1.0000951220635286</v>
      </c>
      <c r="H49" s="61">
        <f t="shared" si="3"/>
        <v>1.0001268314287084</v>
      </c>
      <c r="I49" s="62">
        <f t="shared" si="3"/>
        <v>1.0001585417992762</v>
      </c>
      <c r="J49" s="61">
        <f t="shared" si="3"/>
        <v>1.0001863239809927</v>
      </c>
      <c r="K49" s="61">
        <f t="shared" si="3"/>
        <v>1.0002141069344366</v>
      </c>
      <c r="L49" s="61">
        <f t="shared" si="3"/>
        <v>1.0002418906596291</v>
      </c>
      <c r="M49" s="61">
        <f t="shared" si="3"/>
        <v>1.0002696751565918</v>
      </c>
      <c r="N49" s="62">
        <f t="shared" si="3"/>
        <v>1.0002974604253461</v>
      </c>
      <c r="O49" s="61">
        <f t="shared" si="3"/>
        <v>1.0003241350242906</v>
      </c>
      <c r="P49" s="61">
        <f t="shared" si="3"/>
        <v>1.000350810334558</v>
      </c>
      <c r="Q49" s="61">
        <f t="shared" si="3"/>
        <v>1.0003774863561667</v>
      </c>
      <c r="R49" s="61">
        <f t="shared" si="3"/>
        <v>1.0004041630891363</v>
      </c>
      <c r="S49" s="62">
        <f t="shared" si="3"/>
        <v>1.0004308405334852</v>
      </c>
      <c r="T49" s="60">
        <f t="shared" si="3"/>
        <v>1.0004666496056345</v>
      </c>
      <c r="U49" s="61">
        <f t="shared" si="3"/>
        <v>1.0005024599595214</v>
      </c>
      <c r="V49" s="61">
        <f t="shared" si="3"/>
        <v>1.0005382715951914</v>
      </c>
      <c r="W49" s="61">
        <f t="shared" si="3"/>
        <v>1.0005740845126907</v>
      </c>
      <c r="X49" s="62">
        <f t="shared" si="3"/>
        <v>1.0006098987120651</v>
      </c>
      <c r="Y49" s="60">
        <f t="shared" si="3"/>
        <v>1.0006318962471399</v>
      </c>
      <c r="Z49" s="61">
        <f t="shared" si="3"/>
        <v>1.0006538942658114</v>
      </c>
      <c r="AA49" s="61">
        <f t="shared" si="3"/>
        <v>1.0006758927680901</v>
      </c>
      <c r="AB49" s="61">
        <f t="shared" si="3"/>
        <v>1.0006978917539868</v>
      </c>
      <c r="AC49" s="62">
        <f t="shared" si="3"/>
        <v>1.000719891223512</v>
      </c>
      <c r="AD49" s="60">
        <f t="shared" si="3"/>
        <v>1.0007654001518986</v>
      </c>
      <c r="AE49" s="61">
        <f t="shared" si="3"/>
        <v>1.000810911149858</v>
      </c>
      <c r="AF49" s="61">
        <f t="shared" si="3"/>
        <v>1.0008564242174842</v>
      </c>
      <c r="AG49" s="61">
        <f t="shared" si="3"/>
        <v>1.0009019393548713</v>
      </c>
      <c r="AH49" s="62">
        <f t="shared" si="3"/>
        <v>1.0009474565621135</v>
      </c>
      <c r="AI49" s="62">
        <f t="shared" si="3"/>
        <v>1.0009957165287693</v>
      </c>
      <c r="AJ49" s="62">
        <f t="shared" si="3"/>
        <v>1.0010439788222447</v>
      </c>
      <c r="AK49" s="62">
        <f t="shared" si="3"/>
        <v>1.0010922434426524</v>
      </c>
      <c r="AL49" s="62">
        <f t="shared" si="3"/>
        <v>1.0011405103901041</v>
      </c>
      <c r="AM49" s="62">
        <f t="shared" si="3"/>
        <v>1.0011887796647123</v>
      </c>
      <c r="AN49" s="62">
        <f t="shared" ref="AN49" si="4">+AM49*(1+AN48/252)</f>
        <v>1.001239713157392</v>
      </c>
      <c r="AO49" s="62">
        <f t="shared" ref="AO49" si="5">+AN49*(1+AO48/252)</f>
        <v>1.0012906492412121</v>
      </c>
      <c r="AP49" s="62">
        <f t="shared" ref="AP49" si="6">+AO49*(1+AP48/252)</f>
        <v>1.0013415879163046</v>
      </c>
      <c r="AQ49" s="62">
        <f t="shared" ref="AQ49" si="7">+AP49*(1+AQ48/252)</f>
        <v>1.001392529182801</v>
      </c>
      <c r="AR49" s="62">
        <f t="shared" ref="AR49:AT49" si="8">+AQ49*(1+AR48/252)</f>
        <v>1.0014434730408333</v>
      </c>
      <c r="AS49" s="62">
        <f t="shared" si="8"/>
        <v>1.0014946976692756</v>
      </c>
      <c r="AT49" s="62">
        <f t="shared" si="8"/>
        <v>1.0015459249178984</v>
      </c>
    </row>
    <row r="50" spans="4:46" hidden="1"/>
    <row r="51" spans="4:46"/>
    <row r="52" spans="4:46" hidden="1"/>
    <row r="53" spans="4:46" hidden="1"/>
    <row r="54" spans="4:46" hidden="1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4:46" hidden="1"/>
    <row r="56" spans="4:46" hidden="1"/>
    <row r="57" spans="4:46" hidden="1"/>
    <row r="58" spans="4:46" hidden="1"/>
    <row r="59" spans="4:46" hidden="1"/>
  </sheetData>
  <mergeCells count="18">
    <mergeCell ref="AD2:AH2"/>
    <mergeCell ref="AD47:AH47"/>
    <mergeCell ref="Y2:AC2"/>
    <mergeCell ref="Y47:AC47"/>
    <mergeCell ref="T2:X2"/>
    <mergeCell ref="T47:X47"/>
    <mergeCell ref="E2:I2"/>
    <mergeCell ref="E47:I47"/>
    <mergeCell ref="J2:N2"/>
    <mergeCell ref="J47:N47"/>
    <mergeCell ref="O2:S2"/>
    <mergeCell ref="O47:S47"/>
    <mergeCell ref="AS2:AT2"/>
    <mergeCell ref="AS47:AT47"/>
    <mergeCell ref="AN2:AR2"/>
    <mergeCell ref="AN47:AR47"/>
    <mergeCell ref="AI2:AM2"/>
    <mergeCell ref="AI47:AM4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56"/>
  <sheetViews>
    <sheetView showGridLines="0" workbookViewId="0">
      <selection activeCell="B4" sqref="B4"/>
    </sheetView>
  </sheetViews>
  <sheetFormatPr defaultColWidth="0" defaultRowHeight="12.75" zeroHeight="1"/>
  <cols>
    <col min="1" max="1" width="1.7109375" style="4" customWidth="1"/>
    <col min="2" max="2" width="19.7109375" style="4" bestFit="1" customWidth="1"/>
    <col min="3" max="3" width="18.42578125" style="4" customWidth="1"/>
    <col min="4" max="4" width="13.85546875" style="4" customWidth="1"/>
    <col min="5" max="5" width="11.85546875" style="1" customWidth="1"/>
    <col min="6" max="6" width="11.85546875" style="7" customWidth="1"/>
    <col min="7" max="47" width="11.85546875" style="4" customWidth="1"/>
    <col min="48" max="50" width="0" style="4" hidden="1" customWidth="1"/>
    <col min="51" max="16384" width="11.85546875" style="4" hidden="1"/>
  </cols>
  <sheetData>
    <row r="1" spans="2:46" ht="48" customHeight="1">
      <c r="B1" s="5"/>
      <c r="C1" s="6"/>
      <c r="D1" s="6"/>
      <c r="F1" s="4"/>
      <c r="Y1" s="49"/>
    </row>
    <row r="2" spans="2:46">
      <c r="C2" s="1"/>
      <c r="D2" s="1"/>
      <c r="E2" s="75" t="s">
        <v>46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6"/>
    </row>
    <row r="3" spans="2:46" s="2" customFormat="1" ht="15.75" customHeight="1">
      <c r="B3" s="9" t="s">
        <v>12</v>
      </c>
      <c r="C3" s="10" t="s">
        <v>42</v>
      </c>
      <c r="D3" s="10" t="s">
        <v>47</v>
      </c>
      <c r="E3" s="37">
        <v>40609</v>
      </c>
      <c r="F3" s="37">
        <v>40610</v>
      </c>
      <c r="G3" s="37">
        <v>40611</v>
      </c>
      <c r="H3" s="37">
        <v>40612</v>
      </c>
      <c r="I3" s="37">
        <v>40613</v>
      </c>
      <c r="J3" s="37">
        <v>40616</v>
      </c>
      <c r="K3" s="37">
        <v>40617</v>
      </c>
      <c r="L3" s="37">
        <v>40618</v>
      </c>
      <c r="M3" s="37">
        <v>40619</v>
      </c>
      <c r="N3" s="37">
        <v>40620</v>
      </c>
      <c r="O3" s="37">
        <v>40623</v>
      </c>
      <c r="P3" s="37">
        <v>40624</v>
      </c>
      <c r="Q3" s="37">
        <v>40625</v>
      </c>
      <c r="R3" s="37">
        <v>40626</v>
      </c>
      <c r="S3" s="37">
        <v>40627</v>
      </c>
      <c r="T3" s="37">
        <v>40630</v>
      </c>
      <c r="U3" s="37">
        <v>40631</v>
      </c>
      <c r="V3" s="37">
        <v>40632</v>
      </c>
      <c r="W3" s="37">
        <v>40633</v>
      </c>
      <c r="X3" s="37">
        <v>40634</v>
      </c>
      <c r="Y3" s="37">
        <v>40637</v>
      </c>
      <c r="Z3" s="37">
        <v>40638</v>
      </c>
      <c r="AA3" s="37">
        <v>40639</v>
      </c>
      <c r="AB3" s="37">
        <v>40640</v>
      </c>
      <c r="AC3" s="37">
        <v>40641</v>
      </c>
      <c r="AD3" s="37">
        <v>40644</v>
      </c>
      <c r="AE3" s="37">
        <v>40645</v>
      </c>
      <c r="AF3" s="37">
        <v>40646</v>
      </c>
      <c r="AG3" s="37">
        <v>40647</v>
      </c>
      <c r="AH3" s="37">
        <v>40648</v>
      </c>
      <c r="AI3" s="37">
        <v>40651</v>
      </c>
      <c r="AJ3" s="37">
        <v>40652</v>
      </c>
      <c r="AK3" s="37">
        <v>40653</v>
      </c>
      <c r="AL3" s="37">
        <v>40654</v>
      </c>
      <c r="AM3" s="37">
        <v>40655</v>
      </c>
      <c r="AN3" s="11">
        <v>40658</v>
      </c>
      <c r="AO3" s="11">
        <v>40659</v>
      </c>
      <c r="AP3" s="11">
        <v>40660</v>
      </c>
      <c r="AQ3" s="11">
        <v>40661</v>
      </c>
      <c r="AR3" s="11">
        <v>40662</v>
      </c>
      <c r="AS3" s="11">
        <v>40665</v>
      </c>
      <c r="AT3" s="11">
        <v>40666</v>
      </c>
    </row>
    <row r="4" spans="2:46">
      <c r="B4" s="3" t="s">
        <v>38</v>
      </c>
      <c r="C4" s="13" t="s">
        <v>49</v>
      </c>
      <c r="D4" s="8">
        <v>40819</v>
      </c>
      <c r="E4" s="32">
        <v>1000000</v>
      </c>
      <c r="F4" s="32">
        <v>1000000</v>
      </c>
      <c r="G4" s="32">
        <v>1000000</v>
      </c>
      <c r="H4" s="33">
        <v>1000000</v>
      </c>
      <c r="I4" s="32">
        <v>1020596.12</v>
      </c>
      <c r="J4" s="32">
        <v>1066947.6499999999</v>
      </c>
      <c r="K4" s="32">
        <v>883801.75</v>
      </c>
      <c r="L4" s="32">
        <v>976568.31</v>
      </c>
      <c r="M4" s="32">
        <v>1210768.3</v>
      </c>
      <c r="N4" s="32">
        <v>1198254.82</v>
      </c>
      <c r="O4" s="63">
        <v>1236490.47</v>
      </c>
      <c r="P4" s="63">
        <v>1277004.03</v>
      </c>
      <c r="Q4" s="63">
        <v>1347937.3</v>
      </c>
      <c r="R4" s="63">
        <v>1329616.93</v>
      </c>
      <c r="S4" s="63">
        <v>1424639.28</v>
      </c>
      <c r="T4" s="32">
        <v>1423648.26</v>
      </c>
      <c r="U4" s="32">
        <v>1424210.72</v>
      </c>
      <c r="V4" s="32">
        <v>1435312.51</v>
      </c>
      <c r="W4" s="32">
        <v>1431152.97</v>
      </c>
      <c r="X4" s="32">
        <v>1426225.84</v>
      </c>
      <c r="Y4" s="32">
        <v>1437435.96</v>
      </c>
      <c r="Z4" s="32">
        <v>1450905.64</v>
      </c>
      <c r="AA4" s="32">
        <v>1444046.62</v>
      </c>
      <c r="AB4" s="32">
        <v>1448835.04</v>
      </c>
      <c r="AC4" s="32">
        <v>1449449.08</v>
      </c>
      <c r="AD4" s="50">
        <v>1441976.78</v>
      </c>
      <c r="AE4" s="50">
        <v>1452347.52</v>
      </c>
      <c r="AF4" s="50">
        <v>1452466.89</v>
      </c>
      <c r="AG4" s="50">
        <v>1452586.27</v>
      </c>
      <c r="AH4" s="50">
        <v>1452705.66</v>
      </c>
      <c r="AI4" s="50">
        <v>1453063.89</v>
      </c>
      <c r="AJ4" s="50">
        <v>1453183.32</v>
      </c>
      <c r="AK4" s="50">
        <v>1453302.76</v>
      </c>
      <c r="AL4" s="50">
        <v>1453422.21</v>
      </c>
      <c r="AM4" s="64">
        <v>1453661.14</v>
      </c>
      <c r="AN4" s="65">
        <v>1453900.11</v>
      </c>
      <c r="AO4" s="65">
        <v>1538384.61</v>
      </c>
      <c r="AP4" s="65">
        <v>1693959.12</v>
      </c>
      <c r="AQ4" s="65">
        <v>1497437.61</v>
      </c>
      <c r="AR4" s="65">
        <v>1795616.11</v>
      </c>
      <c r="AS4" s="64">
        <v>1711903.91</v>
      </c>
      <c r="AT4" s="66">
        <v>1148036.53</v>
      </c>
    </row>
    <row r="5" spans="2:46">
      <c r="B5" s="3" t="s">
        <v>8</v>
      </c>
      <c r="C5" s="13" t="s">
        <v>52</v>
      </c>
      <c r="D5" s="8">
        <v>40697</v>
      </c>
      <c r="E5" s="32">
        <v>1000000</v>
      </c>
      <c r="F5" s="32">
        <v>1000082.19</v>
      </c>
      <c r="G5" s="32">
        <v>1000082.19</v>
      </c>
      <c r="H5" s="32">
        <v>1000246.6</v>
      </c>
      <c r="I5" s="32">
        <v>1000328.81</v>
      </c>
      <c r="J5" s="32">
        <v>1000575.49</v>
      </c>
      <c r="K5" s="32">
        <v>1000657.73</v>
      </c>
      <c r="L5" s="32">
        <v>1000739.98</v>
      </c>
      <c r="M5" s="32">
        <v>1000822.23</v>
      </c>
      <c r="N5" s="32">
        <v>1000904.49</v>
      </c>
      <c r="O5" s="63">
        <v>1001151.31</v>
      </c>
      <c r="P5" s="63">
        <v>1001233.6</v>
      </c>
      <c r="Q5" s="63">
        <v>1001315.89</v>
      </c>
      <c r="R5" s="63">
        <v>1001398.19</v>
      </c>
      <c r="S5" s="63">
        <v>1001480.5</v>
      </c>
      <c r="T5" s="32">
        <v>1001727.46</v>
      </c>
      <c r="U5" s="32">
        <v>1001809.79</v>
      </c>
      <c r="V5" s="32">
        <v>1001872.13</v>
      </c>
      <c r="W5" s="32">
        <v>1006857.48</v>
      </c>
      <c r="X5" s="32">
        <v>1004140.83</v>
      </c>
      <c r="Y5" s="32">
        <v>1007825.42</v>
      </c>
      <c r="Z5" s="32">
        <v>1035000.3</v>
      </c>
      <c r="AA5" s="32">
        <v>1047700.18</v>
      </c>
      <c r="AB5" s="32">
        <v>1046016.07</v>
      </c>
      <c r="AC5" s="32">
        <v>1084086.47</v>
      </c>
      <c r="AD5" s="50">
        <v>1057971.7</v>
      </c>
      <c r="AE5" s="50">
        <v>1064312.1299999999</v>
      </c>
      <c r="AF5" s="50">
        <v>1057781.2</v>
      </c>
      <c r="AG5" s="50">
        <v>1087241.5</v>
      </c>
      <c r="AH5" s="50">
        <v>1082228.45</v>
      </c>
      <c r="AI5" s="50">
        <v>1058905.33</v>
      </c>
      <c r="AJ5" s="50">
        <v>1079243.8</v>
      </c>
      <c r="AK5" s="50">
        <v>1119041.78</v>
      </c>
      <c r="AL5" s="50">
        <v>1123165.27</v>
      </c>
      <c r="AM5" s="64">
        <v>1123330.26</v>
      </c>
      <c r="AN5" s="65">
        <v>1111163.28</v>
      </c>
      <c r="AO5" s="65">
        <v>1137892.3</v>
      </c>
      <c r="AP5" s="65">
        <v>1172844.83</v>
      </c>
      <c r="AQ5" s="65">
        <v>1171057.21</v>
      </c>
      <c r="AR5" s="65">
        <v>1173019.6000000001</v>
      </c>
      <c r="AS5" s="64">
        <v>1165156.81</v>
      </c>
      <c r="AT5" s="66">
        <v>1161744.23</v>
      </c>
    </row>
    <row r="6" spans="2:46">
      <c r="B6" s="3" t="s">
        <v>18</v>
      </c>
      <c r="C6" s="13" t="s">
        <v>45</v>
      </c>
      <c r="D6" s="8">
        <v>40697</v>
      </c>
      <c r="E6" s="32">
        <v>1000000</v>
      </c>
      <c r="F6" s="32">
        <v>1000082.19</v>
      </c>
      <c r="G6" s="32">
        <v>1000082.19</v>
      </c>
      <c r="H6" s="32">
        <v>1000246.6</v>
      </c>
      <c r="I6" s="32">
        <v>1000328.81</v>
      </c>
      <c r="J6" s="32">
        <v>1044470.49</v>
      </c>
      <c r="K6" s="32">
        <v>1036703.46</v>
      </c>
      <c r="L6" s="32">
        <v>1056476.44</v>
      </c>
      <c r="M6" s="32">
        <v>1049536.49</v>
      </c>
      <c r="N6" s="32">
        <v>1054471.55</v>
      </c>
      <c r="O6" s="63">
        <v>1051066.77</v>
      </c>
      <c r="P6" s="63">
        <v>1049502.1000000001</v>
      </c>
      <c r="Q6" s="63">
        <v>1047187.44</v>
      </c>
      <c r="R6" s="63">
        <v>1048772.79</v>
      </c>
      <c r="S6" s="63">
        <v>1044558.14</v>
      </c>
      <c r="T6" s="32">
        <v>1043814.24</v>
      </c>
      <c r="U6" s="32">
        <v>1045099.62</v>
      </c>
      <c r="V6" s="32">
        <v>1045185.01</v>
      </c>
      <c r="W6" s="32">
        <v>1046070.41</v>
      </c>
      <c r="X6" s="32">
        <v>1048305.81</v>
      </c>
      <c r="Y6" s="32">
        <v>1047212.06</v>
      </c>
      <c r="Z6" s="32">
        <v>1048247.49</v>
      </c>
      <c r="AA6" s="32">
        <v>1051082.93</v>
      </c>
      <c r="AB6" s="32">
        <v>1051268.3799999999</v>
      </c>
      <c r="AC6" s="32">
        <v>1058853.83</v>
      </c>
      <c r="AD6" s="50">
        <v>1056910.23</v>
      </c>
      <c r="AE6" s="50">
        <v>1059345.71</v>
      </c>
      <c r="AF6" s="50">
        <v>1055571.06</v>
      </c>
      <c r="AG6" s="50">
        <v>1061316.69</v>
      </c>
      <c r="AH6" s="50">
        <v>1059902.19</v>
      </c>
      <c r="AI6" s="50">
        <v>1053308.74</v>
      </c>
      <c r="AJ6" s="50">
        <v>1058594.27</v>
      </c>
      <c r="AK6" s="50">
        <v>1065829.81</v>
      </c>
      <c r="AL6" s="50">
        <v>1067715.3500000001</v>
      </c>
      <c r="AM6" s="64">
        <v>1067886.46</v>
      </c>
      <c r="AN6" s="65">
        <v>1067057.5900000001</v>
      </c>
      <c r="AO6" s="65">
        <v>1073193.17</v>
      </c>
      <c r="AP6" s="65">
        <v>1077978.76</v>
      </c>
      <c r="AQ6" s="65">
        <v>1078914.3500000001</v>
      </c>
      <c r="AR6" s="65">
        <v>1079549.95</v>
      </c>
      <c r="AS6" s="64">
        <v>1078506.79</v>
      </c>
      <c r="AT6" s="66">
        <v>1078792.42</v>
      </c>
    </row>
    <row r="7" spans="2:46">
      <c r="B7" s="3" t="s">
        <v>37</v>
      </c>
      <c r="C7" s="13" t="s">
        <v>66</v>
      </c>
      <c r="D7" s="8">
        <v>40819</v>
      </c>
      <c r="E7" s="32">
        <v>1000000</v>
      </c>
      <c r="F7" s="32">
        <v>1000000</v>
      </c>
      <c r="G7" s="32">
        <v>1000000</v>
      </c>
      <c r="H7" s="33">
        <v>1000000</v>
      </c>
      <c r="I7" s="32">
        <v>988879.49</v>
      </c>
      <c r="J7" s="32">
        <v>981656.49</v>
      </c>
      <c r="K7" s="32">
        <v>1023175.1</v>
      </c>
      <c r="L7" s="32">
        <v>1040059.06</v>
      </c>
      <c r="M7" s="32">
        <v>1181867.3700000001</v>
      </c>
      <c r="N7" s="32">
        <v>1114839.3899999999</v>
      </c>
      <c r="O7" s="63">
        <v>1116267.04</v>
      </c>
      <c r="P7" s="63">
        <v>1130871.5900000001</v>
      </c>
      <c r="Q7" s="63">
        <v>1096278.98</v>
      </c>
      <c r="R7" s="63">
        <v>1115197.52</v>
      </c>
      <c r="S7" s="63">
        <v>1152228.3999999999</v>
      </c>
      <c r="T7" s="32">
        <v>1194806.07</v>
      </c>
      <c r="U7" s="32">
        <v>1256047.6399999999</v>
      </c>
      <c r="V7" s="32">
        <v>1251941.02</v>
      </c>
      <c r="W7" s="32">
        <v>1234998.1499999999</v>
      </c>
      <c r="X7" s="32">
        <v>1245138.71</v>
      </c>
      <c r="Y7" s="32">
        <v>1232589.24</v>
      </c>
      <c r="Z7" s="32">
        <v>1193536.19</v>
      </c>
      <c r="AA7" s="32">
        <v>1184105.58</v>
      </c>
      <c r="AB7" s="32">
        <v>1165539.46</v>
      </c>
      <c r="AC7" s="32">
        <v>1162744.47</v>
      </c>
      <c r="AD7" s="50">
        <v>1162538.73</v>
      </c>
      <c r="AE7" s="50">
        <v>1160810.6000000001</v>
      </c>
      <c r="AF7" s="50">
        <v>1159125.23</v>
      </c>
      <c r="AG7" s="50">
        <v>1156262.96</v>
      </c>
      <c r="AH7" s="50">
        <v>1156785.17</v>
      </c>
      <c r="AI7" s="50">
        <v>1148856.82</v>
      </c>
      <c r="AJ7" s="50">
        <v>1153533.0900000001</v>
      </c>
      <c r="AK7" s="50">
        <v>1176772.6000000001</v>
      </c>
      <c r="AL7" s="50">
        <v>1179005.92</v>
      </c>
      <c r="AM7" s="64">
        <v>1179138.8899999999</v>
      </c>
      <c r="AN7" s="65">
        <v>1165145.3700000001</v>
      </c>
      <c r="AO7" s="65">
        <v>1186754.48</v>
      </c>
      <c r="AP7" s="65">
        <v>1225588.5900000001</v>
      </c>
      <c r="AQ7" s="65">
        <v>1244034.99</v>
      </c>
      <c r="AR7" s="65">
        <v>1376449.23</v>
      </c>
      <c r="AS7" s="64">
        <v>1375236.45</v>
      </c>
      <c r="AT7" s="66">
        <v>1314967.8700000001</v>
      </c>
    </row>
    <row r="8" spans="2:46">
      <c r="B8" s="3" t="s">
        <v>15</v>
      </c>
      <c r="C8" s="13" t="s">
        <v>84</v>
      </c>
      <c r="D8" s="8">
        <v>40697</v>
      </c>
      <c r="E8" s="32">
        <v>972470.36</v>
      </c>
      <c r="F8" s="32">
        <v>974735.67</v>
      </c>
      <c r="G8" s="32">
        <v>976112.26</v>
      </c>
      <c r="H8" s="32">
        <v>752574.52</v>
      </c>
      <c r="I8" s="32">
        <v>706655.94</v>
      </c>
      <c r="J8" s="32">
        <v>653284.17000000004</v>
      </c>
      <c r="K8" s="32">
        <v>483666.06</v>
      </c>
      <c r="L8" s="32">
        <v>369538.66</v>
      </c>
      <c r="M8" s="32">
        <v>551158.48</v>
      </c>
      <c r="N8" s="32">
        <v>401466</v>
      </c>
      <c r="O8" s="63">
        <v>588548.82999999996</v>
      </c>
      <c r="P8" s="63">
        <v>604250.31999999995</v>
      </c>
      <c r="Q8" s="63">
        <v>619910.16</v>
      </c>
      <c r="R8" s="63">
        <v>633111.93000000005</v>
      </c>
      <c r="S8" s="63">
        <v>640815.96</v>
      </c>
      <c r="T8" s="32">
        <v>629845.43999999994</v>
      </c>
      <c r="U8" s="32">
        <v>642290.86</v>
      </c>
      <c r="V8" s="32">
        <v>635219.98</v>
      </c>
      <c r="W8" s="32">
        <v>638832.46</v>
      </c>
      <c r="X8" s="32">
        <v>639489.31999999995</v>
      </c>
      <c r="Y8" s="32">
        <v>643509.9</v>
      </c>
      <c r="Z8" s="32">
        <v>641348.01</v>
      </c>
      <c r="AA8" s="32">
        <v>642097.81999999995</v>
      </c>
      <c r="AB8" s="32">
        <v>620068.4</v>
      </c>
      <c r="AC8" s="32">
        <v>595231.27</v>
      </c>
      <c r="AD8" s="50">
        <v>572808.30000000005</v>
      </c>
      <c r="AE8" s="50">
        <v>476977.3</v>
      </c>
      <c r="AF8" s="50">
        <v>498201.81</v>
      </c>
      <c r="AG8" s="50">
        <v>497039.49</v>
      </c>
      <c r="AH8" s="50">
        <v>545241.57999999996</v>
      </c>
      <c r="AI8" s="50">
        <v>421848.7</v>
      </c>
      <c r="AJ8" s="50">
        <v>477263.1</v>
      </c>
      <c r="AK8" s="50">
        <v>617837.81000000006</v>
      </c>
      <c r="AL8" s="50">
        <v>631104.80000000005</v>
      </c>
      <c r="AM8" s="64">
        <v>631127.43000000005</v>
      </c>
      <c r="AN8" s="65">
        <v>638928.23</v>
      </c>
      <c r="AO8" s="65">
        <v>721287.36</v>
      </c>
      <c r="AP8" s="65">
        <v>785985.81</v>
      </c>
      <c r="AQ8" s="65">
        <v>824759.56</v>
      </c>
      <c r="AR8" s="65">
        <v>859892.92</v>
      </c>
      <c r="AS8" s="64">
        <v>795504.11</v>
      </c>
      <c r="AT8" s="66">
        <v>757094.04</v>
      </c>
    </row>
    <row r="9" spans="2:46">
      <c r="B9" s="3" t="s">
        <v>26</v>
      </c>
      <c r="C9" s="13" t="s">
        <v>44</v>
      </c>
      <c r="D9" s="8">
        <v>40727</v>
      </c>
      <c r="E9" s="32">
        <v>1000000</v>
      </c>
      <c r="F9" s="32">
        <v>1000082.19</v>
      </c>
      <c r="G9" s="32">
        <v>1000082.19</v>
      </c>
      <c r="H9" s="32">
        <v>1000417.6</v>
      </c>
      <c r="I9" s="32">
        <v>1000531.35</v>
      </c>
      <c r="J9" s="32">
        <v>994339.75</v>
      </c>
      <c r="K9" s="32">
        <v>1001172.96</v>
      </c>
      <c r="L9" s="32">
        <v>1038457.87</v>
      </c>
      <c r="M9" s="32">
        <v>1002819.92</v>
      </c>
      <c r="N9" s="32">
        <v>981327.46</v>
      </c>
      <c r="O9" s="63">
        <v>947250.21</v>
      </c>
      <c r="P9" s="63">
        <v>955726.91</v>
      </c>
      <c r="Q9" s="63">
        <v>956400.42</v>
      </c>
      <c r="R9" s="63">
        <v>963844.33</v>
      </c>
      <c r="S9" s="63">
        <v>962453.19</v>
      </c>
      <c r="T9" s="32">
        <v>946654.93</v>
      </c>
      <c r="U9" s="32">
        <v>956927.86</v>
      </c>
      <c r="V9" s="32">
        <v>970532.38</v>
      </c>
      <c r="W9" s="32">
        <v>977936.1</v>
      </c>
      <c r="X9" s="32">
        <v>982785.81</v>
      </c>
      <c r="Y9" s="32">
        <v>983591.49</v>
      </c>
      <c r="Z9" s="32">
        <v>990914.2</v>
      </c>
      <c r="AA9" s="32">
        <v>997499.55</v>
      </c>
      <c r="AB9" s="32">
        <v>996648.9</v>
      </c>
      <c r="AC9" s="32">
        <v>1013854.24</v>
      </c>
      <c r="AD9" s="50">
        <v>983194.74</v>
      </c>
      <c r="AE9" s="50">
        <v>942791.56</v>
      </c>
      <c r="AF9" s="50">
        <v>949919.97</v>
      </c>
      <c r="AG9" s="50">
        <v>967150.78</v>
      </c>
      <c r="AH9" s="50">
        <v>978996.79</v>
      </c>
      <c r="AI9" s="50">
        <v>968852.02</v>
      </c>
      <c r="AJ9" s="50">
        <v>975578.83</v>
      </c>
      <c r="AK9" s="50">
        <v>998478.37</v>
      </c>
      <c r="AL9" s="50">
        <v>1005840.11</v>
      </c>
      <c r="AM9" s="64">
        <v>1005899.19</v>
      </c>
      <c r="AN9" s="65">
        <v>1024470.03</v>
      </c>
      <c r="AO9" s="65">
        <v>1011232.15</v>
      </c>
      <c r="AP9" s="65">
        <v>1032152.82</v>
      </c>
      <c r="AQ9" s="65">
        <v>1029350.29</v>
      </c>
      <c r="AR9" s="65">
        <v>1047136.26</v>
      </c>
      <c r="AS9" s="64">
        <v>992007.17</v>
      </c>
      <c r="AT9" s="66">
        <v>952122.64</v>
      </c>
    </row>
    <row r="10" spans="2:46">
      <c r="B10" s="3" t="s">
        <v>40</v>
      </c>
      <c r="C10" s="13" t="s">
        <v>57</v>
      </c>
      <c r="D10" s="8">
        <v>40850</v>
      </c>
      <c r="E10" s="32">
        <v>1000000</v>
      </c>
      <c r="F10" s="32">
        <v>1000000</v>
      </c>
      <c r="G10" s="32">
        <v>1000000</v>
      </c>
      <c r="H10" s="32">
        <v>1000000</v>
      </c>
      <c r="I10" s="33">
        <v>999457.4</v>
      </c>
      <c r="J10" s="32">
        <v>984304.24</v>
      </c>
      <c r="K10" s="32">
        <v>945368.93</v>
      </c>
      <c r="L10" s="32">
        <v>919675.63</v>
      </c>
      <c r="M10" s="32">
        <v>978685.59</v>
      </c>
      <c r="N10" s="32">
        <v>986998.3</v>
      </c>
      <c r="O10" s="63">
        <v>1027053.67</v>
      </c>
      <c r="P10" s="63">
        <v>1025058.38</v>
      </c>
      <c r="Q10" s="63">
        <v>1024179.66</v>
      </c>
      <c r="R10" s="63">
        <v>1039112.28</v>
      </c>
      <c r="S10" s="63">
        <v>1037042.55</v>
      </c>
      <c r="T10" s="32">
        <v>996531.75</v>
      </c>
      <c r="U10" s="32">
        <v>1017803.51</v>
      </c>
      <c r="V10" s="32">
        <v>1026352.35</v>
      </c>
      <c r="W10" s="32">
        <v>1088653.3799999999</v>
      </c>
      <c r="X10" s="32">
        <v>1105084.33</v>
      </c>
      <c r="Y10" s="32">
        <v>1107471.55</v>
      </c>
      <c r="Z10" s="32">
        <v>1079912.07</v>
      </c>
      <c r="AA10" s="32">
        <v>1069436.94</v>
      </c>
      <c r="AB10" s="32">
        <v>1042868.52</v>
      </c>
      <c r="AC10" s="32">
        <v>1051546.55</v>
      </c>
      <c r="AD10" s="50">
        <v>1006049.14</v>
      </c>
      <c r="AE10" s="50">
        <v>952267.65</v>
      </c>
      <c r="AF10" s="50">
        <v>986159.66</v>
      </c>
      <c r="AG10" s="50">
        <v>985692.18</v>
      </c>
      <c r="AH10" s="50">
        <v>984401.71</v>
      </c>
      <c r="AI10" s="50">
        <v>1019397.17</v>
      </c>
      <c r="AJ10" s="50">
        <v>1092353.6499999999</v>
      </c>
      <c r="AK10" s="50">
        <v>1177799.17</v>
      </c>
      <c r="AL10" s="50">
        <v>1182420.47</v>
      </c>
      <c r="AM10" s="64">
        <v>1182410.1499999999</v>
      </c>
      <c r="AN10" s="65">
        <v>1178650.8600000001</v>
      </c>
      <c r="AO10" s="65">
        <v>1187386.4099999999</v>
      </c>
      <c r="AP10" s="65">
        <v>1193307.83</v>
      </c>
      <c r="AQ10" s="65">
        <v>1190466.67</v>
      </c>
      <c r="AR10" s="65">
        <v>1192863.3600000001</v>
      </c>
      <c r="AS10" s="64">
        <v>1186968.26</v>
      </c>
      <c r="AT10" s="66">
        <v>1178947.25</v>
      </c>
    </row>
    <row r="11" spans="2:46">
      <c r="B11" s="3" t="s">
        <v>5</v>
      </c>
      <c r="C11" s="13" t="s">
        <v>64</v>
      </c>
      <c r="D11" s="8">
        <v>40727</v>
      </c>
      <c r="E11" s="32">
        <v>1000237.4</v>
      </c>
      <c r="F11" s="32">
        <v>1000711.09</v>
      </c>
      <c r="G11" s="32">
        <v>1000711.09</v>
      </c>
      <c r="H11" s="32">
        <v>993693.57</v>
      </c>
      <c r="I11" s="32">
        <v>991430.77</v>
      </c>
      <c r="J11" s="32">
        <v>991757.11</v>
      </c>
      <c r="K11" s="32">
        <v>980674.56000000006</v>
      </c>
      <c r="L11" s="32">
        <v>965348.51</v>
      </c>
      <c r="M11" s="32">
        <v>972531.46</v>
      </c>
      <c r="N11" s="32">
        <v>971010.92</v>
      </c>
      <c r="O11" s="63">
        <v>981672.3</v>
      </c>
      <c r="P11" s="63">
        <v>982086.77</v>
      </c>
      <c r="Q11" s="63">
        <v>982664.24</v>
      </c>
      <c r="R11" s="63">
        <v>988013.71</v>
      </c>
      <c r="S11" s="63">
        <v>993423.18</v>
      </c>
      <c r="T11" s="32">
        <v>991432.62</v>
      </c>
      <c r="U11" s="32">
        <v>993237.64</v>
      </c>
      <c r="V11" s="32">
        <v>993755.59</v>
      </c>
      <c r="W11" s="32">
        <v>994547.33</v>
      </c>
      <c r="X11" s="32">
        <v>992217.57</v>
      </c>
      <c r="Y11" s="32">
        <v>990796.06</v>
      </c>
      <c r="Z11" s="32">
        <v>991387.56</v>
      </c>
      <c r="AA11" s="32">
        <v>991950.06</v>
      </c>
      <c r="AB11" s="32">
        <v>991491.57</v>
      </c>
      <c r="AC11" s="32">
        <v>989683.08</v>
      </c>
      <c r="AD11" s="50">
        <v>985009.62</v>
      </c>
      <c r="AE11" s="50">
        <v>983590.14</v>
      </c>
      <c r="AF11" s="50">
        <v>993771.07</v>
      </c>
      <c r="AG11" s="50">
        <v>1053466.45</v>
      </c>
      <c r="AH11" s="50">
        <v>1025899.89</v>
      </c>
      <c r="AI11" s="50">
        <v>985631.3</v>
      </c>
      <c r="AJ11" s="50">
        <v>991292.83</v>
      </c>
      <c r="AK11" s="50">
        <v>1004592.24</v>
      </c>
      <c r="AL11" s="50">
        <v>1024626.25</v>
      </c>
      <c r="AM11" s="64">
        <v>1024640.19</v>
      </c>
      <c r="AN11" s="65">
        <v>1007441.39</v>
      </c>
      <c r="AO11" s="65">
        <v>1007355.54</v>
      </c>
      <c r="AP11" s="65">
        <v>1011686.19</v>
      </c>
      <c r="AQ11" s="65">
        <v>1010791.75</v>
      </c>
      <c r="AR11" s="65">
        <v>1016345.31</v>
      </c>
      <c r="AS11" s="64">
        <v>1011384</v>
      </c>
      <c r="AT11" s="66">
        <v>1011292.57</v>
      </c>
    </row>
    <row r="12" spans="2:46">
      <c r="B12" s="3" t="s">
        <v>19</v>
      </c>
      <c r="C12" s="13" t="s">
        <v>69</v>
      </c>
      <c r="D12" s="8">
        <v>40697</v>
      </c>
      <c r="E12" s="32">
        <v>1000000</v>
      </c>
      <c r="F12" s="32">
        <v>1000082.19</v>
      </c>
      <c r="G12" s="32">
        <v>1000082.19</v>
      </c>
      <c r="H12" s="32">
        <v>988734.99</v>
      </c>
      <c r="I12" s="32">
        <v>984594.41</v>
      </c>
      <c r="J12" s="32">
        <v>971593.19</v>
      </c>
      <c r="K12" s="32">
        <v>971673.05</v>
      </c>
      <c r="L12" s="32">
        <v>971752.91</v>
      </c>
      <c r="M12" s="32">
        <v>971832.78</v>
      </c>
      <c r="N12" s="32">
        <v>971912.66</v>
      </c>
      <c r="O12" s="63">
        <v>972152.33</v>
      </c>
      <c r="P12" s="63">
        <v>972232.23</v>
      </c>
      <c r="Q12" s="63">
        <v>972312.14</v>
      </c>
      <c r="R12" s="63">
        <v>972392.06</v>
      </c>
      <c r="S12" s="63">
        <v>972471.98</v>
      </c>
      <c r="T12" s="32">
        <v>972711.79</v>
      </c>
      <c r="U12" s="32">
        <v>972791.74</v>
      </c>
      <c r="V12" s="32">
        <v>972871.7</v>
      </c>
      <c r="W12" s="32">
        <v>972951.66</v>
      </c>
      <c r="X12" s="32">
        <v>973031.63</v>
      </c>
      <c r="Y12" s="32">
        <v>973271.58</v>
      </c>
      <c r="Z12" s="32">
        <v>973351.57</v>
      </c>
      <c r="AA12" s="32">
        <v>973431.57</v>
      </c>
      <c r="AB12" s="32">
        <v>973511.58</v>
      </c>
      <c r="AC12" s="32">
        <v>973591.59</v>
      </c>
      <c r="AD12" s="50">
        <v>973831.67</v>
      </c>
      <c r="AE12" s="50">
        <v>973911.71</v>
      </c>
      <c r="AF12" s="50">
        <v>973991.76</v>
      </c>
      <c r="AG12" s="50">
        <v>974071.81</v>
      </c>
      <c r="AH12" s="50">
        <v>974151.87</v>
      </c>
      <c r="AI12" s="50">
        <v>974392.09</v>
      </c>
      <c r="AJ12" s="50">
        <v>974472.18</v>
      </c>
      <c r="AK12" s="50">
        <v>974552.27</v>
      </c>
      <c r="AL12" s="50">
        <v>984613.4</v>
      </c>
      <c r="AM12" s="64">
        <v>984275.5</v>
      </c>
      <c r="AN12" s="65">
        <v>974952.84</v>
      </c>
      <c r="AO12" s="65">
        <v>975032.97</v>
      </c>
      <c r="AP12" s="65">
        <v>975113.11</v>
      </c>
      <c r="AQ12" s="65">
        <v>975193.26</v>
      </c>
      <c r="AR12" s="65">
        <v>975273.41</v>
      </c>
      <c r="AS12" s="64">
        <v>975513.91</v>
      </c>
      <c r="AT12" s="66">
        <v>975594.09</v>
      </c>
    </row>
    <row r="13" spans="2:46">
      <c r="B13" s="3" t="s">
        <v>9</v>
      </c>
      <c r="C13" s="13" t="s">
        <v>83</v>
      </c>
      <c r="D13" s="8">
        <v>40697</v>
      </c>
      <c r="E13" s="32">
        <v>1000000</v>
      </c>
      <c r="F13" s="32">
        <v>1000423.6</v>
      </c>
      <c r="G13" s="32">
        <v>1000059.07</v>
      </c>
      <c r="H13" s="32">
        <v>909103.5</v>
      </c>
      <c r="I13" s="32">
        <v>872981.61</v>
      </c>
      <c r="J13" s="32">
        <v>878416.86</v>
      </c>
      <c r="K13" s="32">
        <v>849365.05</v>
      </c>
      <c r="L13" s="32">
        <v>842041.03</v>
      </c>
      <c r="M13" s="32">
        <v>843408.95</v>
      </c>
      <c r="N13" s="32">
        <v>861475.44</v>
      </c>
      <c r="O13" s="63">
        <v>885510.01</v>
      </c>
      <c r="P13" s="63">
        <v>885213.64</v>
      </c>
      <c r="Q13" s="63">
        <v>899346.48</v>
      </c>
      <c r="R13" s="63">
        <v>925477.49</v>
      </c>
      <c r="S13" s="63">
        <v>925560.03</v>
      </c>
      <c r="T13" s="32">
        <v>904509.23</v>
      </c>
      <c r="U13" s="32">
        <v>910187.51</v>
      </c>
      <c r="V13" s="32">
        <v>911785.18</v>
      </c>
      <c r="W13" s="32">
        <v>914713.59999999998</v>
      </c>
      <c r="X13" s="32">
        <v>918156.37</v>
      </c>
      <c r="Y13" s="32">
        <v>922458.85</v>
      </c>
      <c r="Z13" s="32">
        <v>911698.83</v>
      </c>
      <c r="AA13" s="32">
        <v>918026.53</v>
      </c>
      <c r="AB13" s="32">
        <v>920426.19</v>
      </c>
      <c r="AC13" s="32">
        <v>932725.28</v>
      </c>
      <c r="AD13" s="50">
        <v>907920.5</v>
      </c>
      <c r="AE13" s="50">
        <v>883252.21</v>
      </c>
      <c r="AF13" s="50">
        <v>891815.4</v>
      </c>
      <c r="AG13" s="50">
        <v>906264.07</v>
      </c>
      <c r="AH13" s="50">
        <v>908825.37</v>
      </c>
      <c r="AI13" s="50">
        <v>884408.4</v>
      </c>
      <c r="AJ13" s="50">
        <v>909311.02</v>
      </c>
      <c r="AK13" s="50">
        <v>957934.79</v>
      </c>
      <c r="AL13" s="50">
        <v>974632.37</v>
      </c>
      <c r="AM13" s="64">
        <v>974792.59</v>
      </c>
      <c r="AN13" s="65">
        <v>987461.62</v>
      </c>
      <c r="AO13" s="65">
        <v>989444.66</v>
      </c>
      <c r="AP13" s="65">
        <v>1033232.69</v>
      </c>
      <c r="AQ13" s="65">
        <v>1035072.39</v>
      </c>
      <c r="AR13" s="65">
        <v>1042904.68</v>
      </c>
      <c r="AS13" s="64">
        <v>1007383.89</v>
      </c>
      <c r="AT13" s="66">
        <v>981189.93</v>
      </c>
    </row>
    <row r="14" spans="2:46">
      <c r="B14" s="3" t="s">
        <v>14</v>
      </c>
      <c r="C14" s="13" t="s">
        <v>77</v>
      </c>
      <c r="D14" s="8">
        <v>40697</v>
      </c>
      <c r="E14" s="32">
        <v>1000000</v>
      </c>
      <c r="F14" s="32">
        <v>985687.19</v>
      </c>
      <c r="G14" s="32">
        <v>981537.19</v>
      </c>
      <c r="H14" s="32">
        <v>879061.59</v>
      </c>
      <c r="I14" s="32">
        <v>926897.09</v>
      </c>
      <c r="J14" s="32">
        <v>936197.18</v>
      </c>
      <c r="K14" s="32">
        <v>952334.72</v>
      </c>
      <c r="L14" s="32">
        <v>966227.38</v>
      </c>
      <c r="M14" s="32">
        <v>914303.04</v>
      </c>
      <c r="N14" s="32">
        <v>945777.71</v>
      </c>
      <c r="O14" s="63">
        <v>926313.52</v>
      </c>
      <c r="P14" s="63">
        <v>922748.19</v>
      </c>
      <c r="Q14" s="63">
        <v>909792.87</v>
      </c>
      <c r="R14" s="63">
        <v>914462.56</v>
      </c>
      <c r="S14" s="63">
        <v>896339.75</v>
      </c>
      <c r="T14" s="32">
        <v>906061.36</v>
      </c>
      <c r="U14" s="32">
        <v>898868.58</v>
      </c>
      <c r="V14" s="32">
        <v>892978.3</v>
      </c>
      <c r="W14" s="32">
        <v>895430.53</v>
      </c>
      <c r="X14" s="32">
        <v>895602.76</v>
      </c>
      <c r="Y14" s="32">
        <v>899039.49</v>
      </c>
      <c r="Z14" s="32">
        <v>905211.75</v>
      </c>
      <c r="AA14" s="32">
        <v>919484.01</v>
      </c>
      <c r="AB14" s="32">
        <v>920721.28</v>
      </c>
      <c r="AC14" s="32">
        <v>944293.55</v>
      </c>
      <c r="AD14" s="50">
        <v>940812.91</v>
      </c>
      <c r="AE14" s="50">
        <v>956517.71</v>
      </c>
      <c r="AF14" s="50">
        <v>949727.51</v>
      </c>
      <c r="AG14" s="50">
        <v>961132.32</v>
      </c>
      <c r="AH14" s="50">
        <v>953924.64</v>
      </c>
      <c r="AI14" s="50">
        <v>932499.12</v>
      </c>
      <c r="AJ14" s="50">
        <v>940361.46</v>
      </c>
      <c r="AK14" s="50">
        <v>970651.31</v>
      </c>
      <c r="AL14" s="50">
        <v>970986.16</v>
      </c>
      <c r="AM14" s="64">
        <v>971130.88</v>
      </c>
      <c r="AN14" s="65">
        <v>1298425.6299999999</v>
      </c>
      <c r="AO14" s="65">
        <v>1298498.01</v>
      </c>
      <c r="AP14" s="65">
        <v>1298570.3999999999</v>
      </c>
      <c r="AQ14" s="65">
        <v>1298642.79</v>
      </c>
      <c r="AR14" s="65">
        <v>1008270.19</v>
      </c>
      <c r="AS14" s="64">
        <v>1002422.43</v>
      </c>
      <c r="AT14" s="66">
        <v>1013737.35</v>
      </c>
    </row>
    <row r="15" spans="2:46">
      <c r="B15" s="3" t="s">
        <v>36</v>
      </c>
      <c r="C15" s="13" t="s">
        <v>74</v>
      </c>
      <c r="D15" s="8">
        <v>40819</v>
      </c>
      <c r="E15" s="32">
        <v>1000000</v>
      </c>
      <c r="F15" s="32">
        <v>1000000</v>
      </c>
      <c r="G15" s="32">
        <v>1000000</v>
      </c>
      <c r="H15" s="33">
        <v>999980</v>
      </c>
      <c r="I15" s="32">
        <v>967296.24</v>
      </c>
      <c r="J15" s="32">
        <v>985722.09</v>
      </c>
      <c r="K15" s="32">
        <v>901603.68</v>
      </c>
      <c r="L15" s="32">
        <v>1000618.15</v>
      </c>
      <c r="M15" s="32">
        <v>1014823.33</v>
      </c>
      <c r="N15" s="32">
        <v>1060705.8500000001</v>
      </c>
      <c r="O15" s="63">
        <v>1050373.6200000001</v>
      </c>
      <c r="P15" s="63">
        <v>1060322.79</v>
      </c>
      <c r="Q15" s="63">
        <v>1095850.49</v>
      </c>
      <c r="R15" s="63">
        <v>1065370.69</v>
      </c>
      <c r="S15" s="63">
        <v>1065187.2</v>
      </c>
      <c r="T15" s="32">
        <v>1065449.8700000001</v>
      </c>
      <c r="U15" s="32">
        <v>1065537.44</v>
      </c>
      <c r="V15" s="32">
        <v>1065625.02</v>
      </c>
      <c r="W15" s="32">
        <v>1066184.32</v>
      </c>
      <c r="X15" s="32">
        <v>1065616.8</v>
      </c>
      <c r="Y15" s="32">
        <v>1066170.1399999999</v>
      </c>
      <c r="Z15" s="32">
        <v>1058832.5900000001</v>
      </c>
      <c r="AA15" s="32">
        <v>1059348.96</v>
      </c>
      <c r="AB15" s="32">
        <v>1053480.83</v>
      </c>
      <c r="AC15" s="32">
        <v>1005563.84</v>
      </c>
      <c r="AD15" s="50">
        <v>989804.56</v>
      </c>
      <c r="AE15" s="50">
        <v>984657.89</v>
      </c>
      <c r="AF15" s="50">
        <v>986647.97</v>
      </c>
      <c r="AG15" s="50">
        <v>1065986.73</v>
      </c>
      <c r="AH15" s="50">
        <v>1091995.49</v>
      </c>
      <c r="AI15" s="50">
        <v>1066151.81</v>
      </c>
      <c r="AJ15" s="50">
        <v>1071763.44</v>
      </c>
      <c r="AK15" s="50">
        <v>1075225.08</v>
      </c>
      <c r="AL15" s="50">
        <v>1077836.72</v>
      </c>
      <c r="AM15" s="64">
        <v>1077950.02</v>
      </c>
      <c r="AN15" s="65">
        <v>1077228.3400000001</v>
      </c>
      <c r="AO15" s="65">
        <v>1077210.01</v>
      </c>
      <c r="AP15" s="65">
        <v>1075761.68</v>
      </c>
      <c r="AQ15" s="65">
        <v>1076108.3600000001</v>
      </c>
      <c r="AR15" s="65">
        <v>1081475.04</v>
      </c>
      <c r="AS15" s="64">
        <v>1078125.1000000001</v>
      </c>
      <c r="AT15" s="66">
        <v>1076756.8</v>
      </c>
    </row>
    <row r="16" spans="2:46">
      <c r="B16" s="3" t="s">
        <v>24</v>
      </c>
      <c r="C16" s="13" t="s">
        <v>82</v>
      </c>
      <c r="D16" s="8">
        <v>40697</v>
      </c>
      <c r="E16" s="32">
        <v>987780</v>
      </c>
      <c r="F16" s="32">
        <v>998612.35</v>
      </c>
      <c r="G16" s="32">
        <v>990272.35</v>
      </c>
      <c r="H16" s="32">
        <v>945776.2</v>
      </c>
      <c r="I16" s="32">
        <v>882835.36</v>
      </c>
      <c r="J16" s="32">
        <v>927837.3</v>
      </c>
      <c r="K16" s="32">
        <v>942749.14</v>
      </c>
      <c r="L16" s="32">
        <v>1015217.09</v>
      </c>
      <c r="M16" s="32">
        <v>949902.54</v>
      </c>
      <c r="N16" s="32">
        <v>940650.5</v>
      </c>
      <c r="O16" s="63">
        <v>919645.4</v>
      </c>
      <c r="P16" s="63">
        <v>947490.77</v>
      </c>
      <c r="Q16" s="63">
        <v>896537.34</v>
      </c>
      <c r="R16" s="63">
        <v>992639.78</v>
      </c>
      <c r="S16" s="63">
        <v>978853.3</v>
      </c>
      <c r="T16" s="32">
        <v>901116.8</v>
      </c>
      <c r="U16" s="32">
        <v>892000.97</v>
      </c>
      <c r="V16" s="32">
        <v>892860.97</v>
      </c>
      <c r="W16" s="32">
        <v>1037070.42</v>
      </c>
      <c r="X16" s="32">
        <v>1068133.08</v>
      </c>
      <c r="Y16" s="32">
        <v>1116270.6399999999</v>
      </c>
      <c r="Z16" s="32">
        <v>1116905.24</v>
      </c>
      <c r="AA16" s="32">
        <v>1098693.43</v>
      </c>
      <c r="AB16" s="32">
        <v>1116706.77</v>
      </c>
      <c r="AC16" s="32">
        <v>1101789.4099999999</v>
      </c>
      <c r="AD16" s="50">
        <v>1098448.23</v>
      </c>
      <c r="AE16" s="50">
        <v>1088751.56</v>
      </c>
      <c r="AF16" s="50">
        <v>1069193</v>
      </c>
      <c r="AG16" s="50">
        <v>1051219.07</v>
      </c>
      <c r="AH16" s="50">
        <v>1049044.21</v>
      </c>
      <c r="AI16" s="50">
        <v>1044894.81</v>
      </c>
      <c r="AJ16" s="50">
        <v>1042633.59</v>
      </c>
      <c r="AK16" s="50">
        <v>1063602.18</v>
      </c>
      <c r="AL16" s="50">
        <v>1074524.8600000001</v>
      </c>
      <c r="AM16" s="64">
        <v>1074679.58</v>
      </c>
      <c r="AN16" s="65">
        <v>1062540.4099999999</v>
      </c>
      <c r="AO16" s="65">
        <v>1058328.8500000001</v>
      </c>
      <c r="AP16" s="65">
        <v>1043267.13</v>
      </c>
      <c r="AQ16" s="65">
        <v>1032356.14</v>
      </c>
      <c r="AR16" s="65">
        <v>1032437.13</v>
      </c>
      <c r="AS16" s="64">
        <v>1033047.45</v>
      </c>
      <c r="AT16" s="66">
        <v>1033819.32</v>
      </c>
    </row>
    <row r="17" spans="2:46">
      <c r="B17" s="3" t="s">
        <v>7</v>
      </c>
      <c r="C17" s="13" t="s">
        <v>73</v>
      </c>
      <c r="D17" s="8">
        <v>40819</v>
      </c>
      <c r="E17" s="32">
        <v>1000000</v>
      </c>
      <c r="F17" s="32">
        <v>1000000</v>
      </c>
      <c r="G17" s="32">
        <v>1000000</v>
      </c>
      <c r="H17" s="33">
        <v>1005542.54</v>
      </c>
      <c r="I17" s="32">
        <v>975904.21</v>
      </c>
      <c r="J17" s="32">
        <v>1017778.62</v>
      </c>
      <c r="K17" s="32">
        <v>914604.76</v>
      </c>
      <c r="L17" s="32">
        <v>1033183.48</v>
      </c>
      <c r="M17" s="32">
        <v>1069046.17</v>
      </c>
      <c r="N17" s="32">
        <v>1012600.46</v>
      </c>
      <c r="O17" s="63">
        <v>1019747.79</v>
      </c>
      <c r="P17" s="63">
        <v>983363.01</v>
      </c>
      <c r="Q17" s="63">
        <v>971095.7</v>
      </c>
      <c r="R17" s="63">
        <v>932600.86</v>
      </c>
      <c r="S17" s="63">
        <v>972326.03</v>
      </c>
      <c r="T17" s="32">
        <v>904358.9</v>
      </c>
      <c r="U17" s="32">
        <v>979522.55</v>
      </c>
      <c r="V17" s="32">
        <v>1003594.33</v>
      </c>
      <c r="W17" s="32">
        <v>1092270.32</v>
      </c>
      <c r="X17" s="32">
        <v>1140178.3600000001</v>
      </c>
      <c r="Y17" s="32">
        <v>1182237.51</v>
      </c>
      <c r="Z17" s="32">
        <v>1207728.08</v>
      </c>
      <c r="AA17" s="32">
        <v>1260009.1499999999</v>
      </c>
      <c r="AB17" s="32">
        <v>1267272</v>
      </c>
      <c r="AC17" s="32">
        <v>1305262.8500000001</v>
      </c>
      <c r="AD17" s="50">
        <v>1305286.44</v>
      </c>
      <c r="AE17" s="50">
        <v>1305903.3899999999</v>
      </c>
      <c r="AF17" s="50">
        <v>1273565.1000000001</v>
      </c>
      <c r="AG17" s="50">
        <v>1259321.06</v>
      </c>
      <c r="AH17" s="50">
        <v>1222967.8500000001</v>
      </c>
      <c r="AI17" s="50">
        <v>1371827.21</v>
      </c>
      <c r="AJ17" s="50">
        <v>1371510.55</v>
      </c>
      <c r="AK17" s="50">
        <v>1338865.93</v>
      </c>
      <c r="AL17" s="50">
        <v>1357547.72</v>
      </c>
      <c r="AM17" s="64">
        <v>1357684.75</v>
      </c>
      <c r="AN17" s="65">
        <v>1353116.5</v>
      </c>
      <c r="AO17" s="65">
        <v>1314748.6499999999</v>
      </c>
      <c r="AP17" s="65">
        <v>1280017.1499999999</v>
      </c>
      <c r="AQ17" s="65">
        <v>1288391.45</v>
      </c>
      <c r="AR17" s="65">
        <v>1273063.6499999999</v>
      </c>
      <c r="AS17" s="64">
        <v>1282542.21</v>
      </c>
      <c r="AT17" s="66">
        <v>1299852.01</v>
      </c>
    </row>
    <row r="18" spans="2:46">
      <c r="B18" s="3" t="s">
        <v>3</v>
      </c>
      <c r="C18" s="13" t="s">
        <v>75</v>
      </c>
      <c r="D18" s="8">
        <v>40727</v>
      </c>
      <c r="E18" s="32">
        <v>1001290</v>
      </c>
      <c r="F18" s="32">
        <v>1021779.41</v>
      </c>
      <c r="G18" s="32">
        <v>1004411.79</v>
      </c>
      <c r="H18" s="32">
        <v>809904.59</v>
      </c>
      <c r="I18" s="32">
        <v>965538.2</v>
      </c>
      <c r="J18" s="32">
        <v>919575.25</v>
      </c>
      <c r="K18" s="32">
        <v>870017.14</v>
      </c>
      <c r="L18" s="32">
        <v>859063.05</v>
      </c>
      <c r="M18" s="32">
        <v>734891.24</v>
      </c>
      <c r="N18" s="32">
        <v>831522.54</v>
      </c>
      <c r="O18" s="63">
        <v>788063.97</v>
      </c>
      <c r="P18" s="63">
        <v>762980.98</v>
      </c>
      <c r="Q18" s="63">
        <v>783576.51</v>
      </c>
      <c r="R18" s="63">
        <v>755912.41</v>
      </c>
      <c r="S18" s="63">
        <v>746734.73</v>
      </c>
      <c r="T18" s="32">
        <v>741172.68</v>
      </c>
      <c r="U18" s="32">
        <v>746485.16</v>
      </c>
      <c r="V18" s="32">
        <v>720327.47</v>
      </c>
      <c r="W18" s="32">
        <v>714485.85</v>
      </c>
      <c r="X18" s="32">
        <v>722057.56</v>
      </c>
      <c r="Y18" s="32">
        <v>665999.87</v>
      </c>
      <c r="Z18" s="32">
        <v>653193.99</v>
      </c>
      <c r="AA18" s="32">
        <v>656938.71</v>
      </c>
      <c r="AB18" s="32">
        <v>671725.87</v>
      </c>
      <c r="AC18" s="32">
        <v>626910.87</v>
      </c>
      <c r="AD18" s="50">
        <v>683230.57</v>
      </c>
      <c r="AE18" s="50">
        <v>682261.11</v>
      </c>
      <c r="AF18" s="50">
        <v>686472.23</v>
      </c>
      <c r="AG18" s="50">
        <v>658797.85</v>
      </c>
      <c r="AH18" s="50">
        <v>661178.55000000005</v>
      </c>
      <c r="AI18" s="50">
        <v>690333.25</v>
      </c>
      <c r="AJ18" s="50">
        <v>682727.24</v>
      </c>
      <c r="AK18" s="50">
        <v>637667.30000000005</v>
      </c>
      <c r="AL18" s="50">
        <v>628360.39</v>
      </c>
      <c r="AM18" s="64">
        <v>628484.97</v>
      </c>
      <c r="AN18" s="65">
        <v>646171.06000000006</v>
      </c>
      <c r="AO18" s="65">
        <v>646234.38</v>
      </c>
      <c r="AP18" s="65">
        <v>646297.69999999995</v>
      </c>
      <c r="AQ18" s="65">
        <v>646368.53</v>
      </c>
      <c r="AR18" s="65">
        <v>538523.06999999995</v>
      </c>
      <c r="AS18" s="64">
        <v>556235.65</v>
      </c>
      <c r="AT18" s="66">
        <v>573239.06999999995</v>
      </c>
    </row>
    <row r="19" spans="2:46">
      <c r="B19" s="3" t="s">
        <v>28</v>
      </c>
      <c r="C19" s="13" t="s">
        <v>59</v>
      </c>
      <c r="D19" s="8">
        <v>40727</v>
      </c>
      <c r="E19" s="32">
        <v>1000000</v>
      </c>
      <c r="F19" s="32">
        <v>999084.05</v>
      </c>
      <c r="G19" s="32">
        <v>999084.05</v>
      </c>
      <c r="H19" s="32">
        <v>995561.54</v>
      </c>
      <c r="I19" s="32">
        <v>997948.85</v>
      </c>
      <c r="J19" s="32">
        <v>999086.31</v>
      </c>
      <c r="K19" s="32">
        <v>995424.82</v>
      </c>
      <c r="L19" s="32">
        <v>990280.76</v>
      </c>
      <c r="M19" s="32">
        <v>992459.7</v>
      </c>
      <c r="N19" s="32">
        <v>989288.19</v>
      </c>
      <c r="O19" s="63">
        <v>993159.52</v>
      </c>
      <c r="P19" s="63">
        <v>994274.97</v>
      </c>
      <c r="Q19" s="63">
        <v>995207.22</v>
      </c>
      <c r="R19" s="63">
        <v>997189.44</v>
      </c>
      <c r="S19" s="63">
        <v>999019.93</v>
      </c>
      <c r="T19" s="32">
        <v>1001352.92</v>
      </c>
      <c r="U19" s="32">
        <v>1002219.95</v>
      </c>
      <c r="V19" s="32">
        <v>1002164.44</v>
      </c>
      <c r="W19" s="32">
        <v>1003988.46</v>
      </c>
      <c r="X19" s="32">
        <v>1004210.48</v>
      </c>
      <c r="Y19" s="32">
        <v>1002719.08</v>
      </c>
      <c r="Z19" s="32">
        <v>1001749.12</v>
      </c>
      <c r="AA19" s="32">
        <v>1000155.17</v>
      </c>
      <c r="AB19" s="32">
        <v>998752.22</v>
      </c>
      <c r="AC19" s="32">
        <v>997815.78</v>
      </c>
      <c r="AD19" s="50">
        <v>994357.5</v>
      </c>
      <c r="AE19" s="50">
        <v>994651.08</v>
      </c>
      <c r="AF19" s="50">
        <v>997534.67</v>
      </c>
      <c r="AG19" s="50">
        <v>999621.96</v>
      </c>
      <c r="AH19" s="50">
        <v>993405.86</v>
      </c>
      <c r="AI19" s="50">
        <v>993304.18</v>
      </c>
      <c r="AJ19" s="50">
        <v>995116.8</v>
      </c>
      <c r="AK19" s="50">
        <v>998740.42</v>
      </c>
      <c r="AL19" s="50">
        <v>1001867.75</v>
      </c>
      <c r="AM19" s="64">
        <v>1013809.04</v>
      </c>
      <c r="AN19" s="65">
        <v>1094424.32</v>
      </c>
      <c r="AO19" s="65">
        <v>1094489.48</v>
      </c>
      <c r="AP19" s="65">
        <v>1094554.6399999999</v>
      </c>
      <c r="AQ19" s="65">
        <v>1094629.81</v>
      </c>
      <c r="AR19" s="65">
        <v>1018076.02</v>
      </c>
      <c r="AS19" s="64">
        <v>1000339.13</v>
      </c>
      <c r="AT19" s="66">
        <v>997821.02</v>
      </c>
    </row>
    <row r="20" spans="2:46">
      <c r="B20" s="3" t="s">
        <v>21</v>
      </c>
      <c r="C20" s="13" t="s">
        <v>60</v>
      </c>
      <c r="D20" s="8">
        <v>40697</v>
      </c>
      <c r="E20" s="32">
        <v>999985.81</v>
      </c>
      <c r="F20" s="32">
        <v>1000058</v>
      </c>
      <c r="G20" s="32">
        <v>1000053.16</v>
      </c>
      <c r="H20" s="32">
        <v>998232.22</v>
      </c>
      <c r="I20" s="32">
        <v>997792.12</v>
      </c>
      <c r="J20" s="32">
        <v>998173.22</v>
      </c>
      <c r="K20" s="32">
        <v>999504.13</v>
      </c>
      <c r="L20" s="32">
        <v>998363.28</v>
      </c>
      <c r="M20" s="32">
        <v>999424.87</v>
      </c>
      <c r="N20" s="32">
        <v>999648.25</v>
      </c>
      <c r="O20" s="63">
        <v>1000994.04</v>
      </c>
      <c r="P20" s="63">
        <v>999840.76</v>
      </c>
      <c r="Q20" s="63">
        <v>1000085.97</v>
      </c>
      <c r="R20" s="63">
        <v>1000570.41</v>
      </c>
      <c r="S20" s="63">
        <v>1000650.8</v>
      </c>
      <c r="T20" s="32">
        <v>1001712.54</v>
      </c>
      <c r="U20" s="32">
        <v>1002042.2</v>
      </c>
      <c r="V20" s="32">
        <v>1003836.14</v>
      </c>
      <c r="W20" s="32">
        <v>1003819.07</v>
      </c>
      <c r="X20" s="32">
        <v>1002874.41</v>
      </c>
      <c r="Y20" s="32">
        <v>1003266.6</v>
      </c>
      <c r="Z20" s="32">
        <v>1003642.96</v>
      </c>
      <c r="AA20" s="32">
        <v>1004148.83</v>
      </c>
      <c r="AB20" s="32">
        <v>1003837.77</v>
      </c>
      <c r="AC20" s="32">
        <v>1003683.03</v>
      </c>
      <c r="AD20" s="50">
        <v>1003549.06</v>
      </c>
      <c r="AE20" s="50">
        <v>1003528.23</v>
      </c>
      <c r="AF20" s="50">
        <v>1003889.66</v>
      </c>
      <c r="AG20" s="50">
        <v>1005219.89</v>
      </c>
      <c r="AH20" s="50">
        <v>1005850.33</v>
      </c>
      <c r="AI20" s="50">
        <v>1001811.47</v>
      </c>
      <c r="AJ20" s="50">
        <v>1004887.51</v>
      </c>
      <c r="AK20" s="50">
        <v>1011476.26</v>
      </c>
      <c r="AL20" s="50">
        <v>1013696.94</v>
      </c>
      <c r="AM20" s="64">
        <v>1094228.8799999999</v>
      </c>
      <c r="AN20" s="65">
        <v>1012821.16</v>
      </c>
      <c r="AO20" s="65">
        <v>1013881.37</v>
      </c>
      <c r="AP20" s="65">
        <v>1015267.69</v>
      </c>
      <c r="AQ20" s="65">
        <v>1015265.65</v>
      </c>
      <c r="AR20" s="65">
        <v>1015926.27</v>
      </c>
      <c r="AS20" s="64">
        <v>1013855.39</v>
      </c>
      <c r="AT20" s="66">
        <v>1008032.29</v>
      </c>
    </row>
    <row r="21" spans="2:46">
      <c r="B21" s="3" t="s">
        <v>27</v>
      </c>
      <c r="C21" s="13" t="s">
        <v>81</v>
      </c>
      <c r="D21" s="8">
        <v>40789</v>
      </c>
      <c r="E21" s="32">
        <v>1000000</v>
      </c>
      <c r="F21" s="32">
        <v>1000000</v>
      </c>
      <c r="G21" s="33">
        <v>1000000</v>
      </c>
      <c r="H21" s="32">
        <v>908568.26</v>
      </c>
      <c r="I21" s="32">
        <v>883018.26</v>
      </c>
      <c r="J21" s="32">
        <v>876445.2</v>
      </c>
      <c r="K21" s="32">
        <v>822539.09</v>
      </c>
      <c r="L21" s="32">
        <v>793908.66</v>
      </c>
      <c r="M21" s="32">
        <v>709350.32</v>
      </c>
      <c r="N21" s="32">
        <v>774852.12</v>
      </c>
      <c r="O21" s="63">
        <v>804522.15</v>
      </c>
      <c r="P21" s="63">
        <v>732980.03</v>
      </c>
      <c r="Q21" s="63">
        <v>757645.28</v>
      </c>
      <c r="R21" s="63">
        <v>753987.66</v>
      </c>
      <c r="S21" s="63">
        <v>747808.89</v>
      </c>
      <c r="T21" s="32">
        <v>772947.08</v>
      </c>
      <c r="U21" s="32">
        <v>756035.01</v>
      </c>
      <c r="V21" s="32">
        <v>780685.27</v>
      </c>
      <c r="W21" s="32">
        <v>718372.13</v>
      </c>
      <c r="X21" s="32">
        <v>686056.72</v>
      </c>
      <c r="Y21" s="32">
        <v>706965.8</v>
      </c>
      <c r="Z21" s="32">
        <v>766932.57</v>
      </c>
      <c r="AA21" s="32">
        <v>762928.65</v>
      </c>
      <c r="AB21" s="32">
        <v>699238.71</v>
      </c>
      <c r="AC21" s="32">
        <v>668650.23</v>
      </c>
      <c r="AD21" s="50">
        <v>743223.87</v>
      </c>
      <c r="AE21" s="50">
        <v>794818.58</v>
      </c>
      <c r="AF21" s="50">
        <v>763870.19</v>
      </c>
      <c r="AG21" s="50">
        <v>774392.89</v>
      </c>
      <c r="AH21" s="50">
        <v>776390.79</v>
      </c>
      <c r="AI21" s="50">
        <v>843547.06</v>
      </c>
      <c r="AJ21" s="50">
        <v>836776.04</v>
      </c>
      <c r="AK21" s="50">
        <v>881326.05</v>
      </c>
      <c r="AL21" s="50">
        <v>892858.51</v>
      </c>
      <c r="AM21" s="64">
        <v>892746.39</v>
      </c>
      <c r="AN21" s="65">
        <v>881620.57</v>
      </c>
      <c r="AO21" s="65">
        <v>907425.7</v>
      </c>
      <c r="AP21" s="65">
        <v>927128.36</v>
      </c>
      <c r="AQ21" s="65">
        <v>931843.48</v>
      </c>
      <c r="AR21" s="65">
        <v>940098.89</v>
      </c>
      <c r="AS21" s="64">
        <v>932912.07</v>
      </c>
      <c r="AT21" s="66">
        <v>917927.73</v>
      </c>
    </row>
    <row r="22" spans="2:46">
      <c r="B22" s="3" t="s">
        <v>32</v>
      </c>
      <c r="C22" s="13" t="s">
        <v>43</v>
      </c>
      <c r="D22" s="8">
        <v>40819</v>
      </c>
      <c r="E22" s="32">
        <v>1000000</v>
      </c>
      <c r="F22" s="32">
        <v>1000000</v>
      </c>
      <c r="G22" s="32">
        <v>1000000</v>
      </c>
      <c r="H22" s="33">
        <v>1001740</v>
      </c>
      <c r="I22" s="32">
        <v>1001609.14</v>
      </c>
      <c r="J22" s="32">
        <v>999680.71</v>
      </c>
      <c r="K22" s="32">
        <v>934863.88</v>
      </c>
      <c r="L22" s="32">
        <v>924630.77</v>
      </c>
      <c r="M22" s="32">
        <v>1015495.25</v>
      </c>
      <c r="N22" s="32">
        <v>1006865.06</v>
      </c>
      <c r="O22" s="63">
        <v>1022102.78</v>
      </c>
      <c r="P22" s="63">
        <v>1020545.36</v>
      </c>
      <c r="Q22" s="63">
        <v>1024037.94</v>
      </c>
      <c r="R22" s="63">
        <v>1028109.14</v>
      </c>
      <c r="S22" s="63">
        <v>1027380.35</v>
      </c>
      <c r="T22" s="32">
        <v>1023474</v>
      </c>
      <c r="U22" s="32">
        <v>1024005.22</v>
      </c>
      <c r="V22" s="32">
        <v>1028296.45</v>
      </c>
      <c r="W22" s="32">
        <v>1024107.68</v>
      </c>
      <c r="X22" s="32">
        <v>1018638.92</v>
      </c>
      <c r="Y22" s="32">
        <v>1016892.66</v>
      </c>
      <c r="Z22" s="32">
        <v>1024693.91</v>
      </c>
      <c r="AA22" s="32">
        <v>1027161.93</v>
      </c>
      <c r="AB22" s="32">
        <v>1032484.96</v>
      </c>
      <c r="AC22" s="32">
        <v>1066394.32</v>
      </c>
      <c r="AD22" s="50">
        <v>1029592.44</v>
      </c>
      <c r="AE22" s="50">
        <v>994756.28</v>
      </c>
      <c r="AF22" s="50">
        <v>1004270.13</v>
      </c>
      <c r="AG22" s="50">
        <v>1013208.98</v>
      </c>
      <c r="AH22" s="50">
        <v>1036197.84</v>
      </c>
      <c r="AI22" s="50">
        <v>954839.46</v>
      </c>
      <c r="AJ22" s="50">
        <v>1016578.35</v>
      </c>
      <c r="AK22" s="50">
        <v>1135167.25</v>
      </c>
      <c r="AL22" s="50">
        <v>1139606.1499999999</v>
      </c>
      <c r="AM22" s="64">
        <v>1139783.98</v>
      </c>
      <c r="AN22" s="65">
        <v>1142086.8400000001</v>
      </c>
      <c r="AO22" s="65">
        <v>1188550.78</v>
      </c>
      <c r="AP22" s="65">
        <v>1240864.73</v>
      </c>
      <c r="AQ22" s="65">
        <v>1248368.69</v>
      </c>
      <c r="AR22" s="65">
        <v>1289482.6499999999</v>
      </c>
      <c r="AS22" s="64">
        <v>1259719.58</v>
      </c>
      <c r="AT22" s="66">
        <v>1259823.1200000001</v>
      </c>
    </row>
    <row r="23" spans="2:46">
      <c r="B23" s="3" t="s">
        <v>0</v>
      </c>
      <c r="C23" s="13" t="s">
        <v>50</v>
      </c>
      <c r="D23" s="8">
        <v>40819</v>
      </c>
      <c r="E23" s="32">
        <v>1000000</v>
      </c>
      <c r="F23" s="32">
        <v>1000000</v>
      </c>
      <c r="G23" s="32">
        <v>1000000</v>
      </c>
      <c r="H23" s="33">
        <v>1018742.92</v>
      </c>
      <c r="I23" s="32">
        <v>1005716.76</v>
      </c>
      <c r="J23" s="32">
        <v>1007660.99</v>
      </c>
      <c r="K23" s="32">
        <v>994608.7</v>
      </c>
      <c r="L23" s="32">
        <v>991348.01</v>
      </c>
      <c r="M23" s="32">
        <v>997123.41</v>
      </c>
      <c r="N23" s="32">
        <v>999648.41</v>
      </c>
      <c r="O23" s="63">
        <v>1006254.89</v>
      </c>
      <c r="P23" s="63">
        <v>1006701.06</v>
      </c>
      <c r="Q23" s="63">
        <v>1012590.7</v>
      </c>
      <c r="R23" s="63">
        <v>1010654.73</v>
      </c>
      <c r="S23" s="63">
        <v>1009064.52</v>
      </c>
      <c r="T23" s="32">
        <v>1003056.83</v>
      </c>
      <c r="U23" s="32">
        <v>1003703.37</v>
      </c>
      <c r="V23" s="32">
        <v>1006412.28</v>
      </c>
      <c r="W23" s="32">
        <v>1010962.77</v>
      </c>
      <c r="X23" s="32">
        <v>1008058.42</v>
      </c>
      <c r="Y23" s="32">
        <v>1011584.07</v>
      </c>
      <c r="Z23" s="32">
        <v>1017974.11</v>
      </c>
      <c r="AA23" s="32">
        <v>1019729.04</v>
      </c>
      <c r="AB23" s="32">
        <v>1020527.74</v>
      </c>
      <c r="AC23" s="32">
        <v>1025760.82</v>
      </c>
      <c r="AD23" s="50">
        <v>1018244.71</v>
      </c>
      <c r="AE23" s="50">
        <v>1017244.38</v>
      </c>
      <c r="AF23" s="50">
        <v>1018489.2</v>
      </c>
      <c r="AG23" s="50">
        <v>1020725.94</v>
      </c>
      <c r="AH23" s="50">
        <v>1020653.52</v>
      </c>
      <c r="AI23" s="50">
        <v>1033101.84</v>
      </c>
      <c r="AJ23" s="50">
        <v>1032788.19</v>
      </c>
      <c r="AK23" s="50">
        <v>1038886.32</v>
      </c>
      <c r="AL23" s="50">
        <v>1041549.92</v>
      </c>
      <c r="AM23" s="64">
        <v>1041702.08</v>
      </c>
      <c r="AN23" s="65">
        <v>1038464.5</v>
      </c>
      <c r="AO23" s="65">
        <v>1044725.17</v>
      </c>
      <c r="AP23" s="65">
        <v>1054192.79</v>
      </c>
      <c r="AQ23" s="65">
        <v>1059396.8700000001</v>
      </c>
      <c r="AR23" s="65">
        <v>1074662.3500000001</v>
      </c>
      <c r="AS23" s="64">
        <v>1062882.8799999999</v>
      </c>
      <c r="AT23" s="66">
        <v>1057015.27</v>
      </c>
    </row>
    <row r="24" spans="2:46">
      <c r="B24" s="3" t="s">
        <v>31</v>
      </c>
      <c r="C24" s="13" t="s">
        <v>51</v>
      </c>
      <c r="D24" s="8">
        <v>40789</v>
      </c>
      <c r="E24" s="32">
        <v>1000000</v>
      </c>
      <c r="F24" s="32">
        <v>1000000</v>
      </c>
      <c r="G24" s="33">
        <v>1000000</v>
      </c>
      <c r="H24" s="32">
        <v>999452.19</v>
      </c>
      <c r="I24" s="32">
        <v>1004599.59</v>
      </c>
      <c r="J24" s="32">
        <v>1005868.88</v>
      </c>
      <c r="K24" s="32">
        <v>1007165.35</v>
      </c>
      <c r="L24" s="32">
        <v>1001710.32</v>
      </c>
      <c r="M24" s="32">
        <v>1012895.61</v>
      </c>
      <c r="N24" s="32">
        <v>1008455.91</v>
      </c>
      <c r="O24" s="63">
        <v>1010940.85</v>
      </c>
      <c r="P24" s="63">
        <v>1016123.17</v>
      </c>
      <c r="Q24" s="63">
        <v>1015103.03</v>
      </c>
      <c r="R24" s="63">
        <v>1018536.9</v>
      </c>
      <c r="S24" s="63">
        <v>1018124.78</v>
      </c>
      <c r="T24" s="32">
        <v>1017432.45</v>
      </c>
      <c r="U24" s="32">
        <v>1019415.35</v>
      </c>
      <c r="V24" s="32">
        <v>1017688.26</v>
      </c>
      <c r="W24" s="32">
        <v>1020631.93</v>
      </c>
      <c r="X24" s="32">
        <v>1020593.1</v>
      </c>
      <c r="Y24" s="32">
        <v>1024198.91</v>
      </c>
      <c r="Z24" s="32">
        <v>1022974.86</v>
      </c>
      <c r="AA24" s="32">
        <v>1023118.07</v>
      </c>
      <c r="AB24" s="32">
        <v>1022770.59</v>
      </c>
      <c r="AC24" s="32">
        <v>1025429.37</v>
      </c>
      <c r="AD24" s="50">
        <v>1024943.25</v>
      </c>
      <c r="AE24" s="50">
        <v>1020952.06</v>
      </c>
      <c r="AF24" s="50">
        <v>1021192.12</v>
      </c>
      <c r="AG24" s="50">
        <v>1029974.36</v>
      </c>
      <c r="AH24" s="50">
        <v>1028158.24</v>
      </c>
      <c r="AI24" s="50">
        <v>1024186.29</v>
      </c>
      <c r="AJ24" s="50">
        <v>1025395.15</v>
      </c>
      <c r="AK24" s="50">
        <v>1026047.76</v>
      </c>
      <c r="AL24" s="50">
        <v>1027856.63</v>
      </c>
      <c r="AM24" s="64">
        <v>1028024.39</v>
      </c>
      <c r="AN24" s="65">
        <v>1028604.68</v>
      </c>
      <c r="AO24" s="65">
        <v>1029757.33</v>
      </c>
      <c r="AP24" s="65">
        <v>1027491.24</v>
      </c>
      <c r="AQ24" s="65">
        <v>1022875.16</v>
      </c>
      <c r="AR24" s="65">
        <v>1025304.08</v>
      </c>
      <c r="AS24" s="64">
        <v>1052917.1399999999</v>
      </c>
      <c r="AT24" s="66">
        <v>1049653.79</v>
      </c>
    </row>
    <row r="25" spans="2:46">
      <c r="B25" s="3" t="s">
        <v>30</v>
      </c>
      <c r="C25" s="13" t="s">
        <v>54</v>
      </c>
      <c r="D25" s="8">
        <v>40819</v>
      </c>
      <c r="E25" s="32">
        <v>1000000</v>
      </c>
      <c r="F25" s="32">
        <v>1000000</v>
      </c>
      <c r="G25" s="32">
        <v>1000000</v>
      </c>
      <c r="H25" s="33">
        <v>1000000</v>
      </c>
      <c r="I25" s="32">
        <v>1000082.19</v>
      </c>
      <c r="J25" s="32">
        <v>1000328.81</v>
      </c>
      <c r="K25" s="32">
        <v>1010167.03</v>
      </c>
      <c r="L25" s="32">
        <v>1000957.93</v>
      </c>
      <c r="M25" s="32">
        <v>1007044.4</v>
      </c>
      <c r="N25" s="32">
        <v>1015158.5</v>
      </c>
      <c r="O25" s="63">
        <v>1036863.3</v>
      </c>
      <c r="P25" s="63">
        <v>1029791.07</v>
      </c>
      <c r="Q25" s="63">
        <v>1036774.92</v>
      </c>
      <c r="R25" s="63">
        <v>1045023.12</v>
      </c>
      <c r="S25" s="63">
        <v>1043443.36</v>
      </c>
      <c r="T25" s="32">
        <v>1038649.1</v>
      </c>
      <c r="U25" s="32">
        <v>1054151.2</v>
      </c>
      <c r="V25" s="32">
        <v>1066124.94</v>
      </c>
      <c r="W25" s="32">
        <v>1060962.44</v>
      </c>
      <c r="X25" s="32">
        <v>1064384.75</v>
      </c>
      <c r="Y25" s="32">
        <v>1069734.8999999999</v>
      </c>
      <c r="Z25" s="32">
        <v>1064160.3999999999</v>
      </c>
      <c r="AA25" s="32">
        <v>1063850.54</v>
      </c>
      <c r="AB25" s="32">
        <v>1058879.97</v>
      </c>
      <c r="AC25" s="32">
        <v>1075298.54</v>
      </c>
      <c r="AD25" s="50">
        <v>1064021.8500000001</v>
      </c>
      <c r="AE25" s="50">
        <v>1034185.2</v>
      </c>
      <c r="AF25" s="50">
        <v>1027791.48</v>
      </c>
      <c r="AG25" s="50">
        <v>1029688.15</v>
      </c>
      <c r="AH25" s="50">
        <v>1021504.3</v>
      </c>
      <c r="AI25" s="50">
        <v>1022940.26</v>
      </c>
      <c r="AJ25" s="50">
        <v>1105924.93</v>
      </c>
      <c r="AK25" s="50">
        <v>1286877.83</v>
      </c>
      <c r="AL25" s="50">
        <v>1286983.6000000001</v>
      </c>
      <c r="AM25" s="64">
        <v>1287195.17</v>
      </c>
      <c r="AN25" s="65">
        <v>1287406.78</v>
      </c>
      <c r="AO25" s="65">
        <v>1380627.59</v>
      </c>
      <c r="AP25" s="65">
        <v>1409864.41</v>
      </c>
      <c r="AQ25" s="65">
        <v>977167.21</v>
      </c>
      <c r="AR25" s="65">
        <v>1262157.52</v>
      </c>
      <c r="AS25" s="64">
        <v>1168316.01</v>
      </c>
      <c r="AT25" s="66">
        <v>1051306.3600000001</v>
      </c>
    </row>
    <row r="26" spans="2:46">
      <c r="B26" s="3" t="s">
        <v>35</v>
      </c>
      <c r="C26" s="13" t="s">
        <v>76</v>
      </c>
      <c r="D26" s="8">
        <v>40819</v>
      </c>
      <c r="E26" s="32">
        <v>1000000</v>
      </c>
      <c r="F26" s="32">
        <v>1000000</v>
      </c>
      <c r="G26" s="32">
        <v>1000000</v>
      </c>
      <c r="H26" s="33">
        <v>1006228.21</v>
      </c>
      <c r="I26" s="32">
        <v>953653.65</v>
      </c>
      <c r="J26" s="32">
        <v>959401.45</v>
      </c>
      <c r="K26" s="32">
        <v>961617.5</v>
      </c>
      <c r="L26" s="32">
        <v>904651.3</v>
      </c>
      <c r="M26" s="32">
        <v>982700.38</v>
      </c>
      <c r="N26" s="32">
        <v>976765.15</v>
      </c>
      <c r="O26" s="63">
        <v>1021050.17</v>
      </c>
      <c r="P26" s="63">
        <v>1041521.99</v>
      </c>
      <c r="Q26" s="63">
        <v>1041531.62</v>
      </c>
      <c r="R26" s="63">
        <v>1042761.74</v>
      </c>
      <c r="S26" s="63">
        <v>1048208.84</v>
      </c>
      <c r="T26" s="32">
        <v>1051332.94</v>
      </c>
      <c r="U26" s="32">
        <v>1053332.3799999999</v>
      </c>
      <c r="V26" s="32">
        <v>1057073.42</v>
      </c>
      <c r="W26" s="32">
        <v>1049717.08</v>
      </c>
      <c r="X26" s="32">
        <v>1051623.3999999999</v>
      </c>
      <c r="Y26" s="32">
        <v>1047340.74</v>
      </c>
      <c r="Z26" s="32">
        <v>1026258.56</v>
      </c>
      <c r="AA26" s="32">
        <v>1007342.83</v>
      </c>
      <c r="AB26" s="32">
        <v>1011754.83</v>
      </c>
      <c r="AC26" s="32">
        <v>956170.71</v>
      </c>
      <c r="AD26" s="50">
        <v>1011739.98</v>
      </c>
      <c r="AE26" s="50">
        <v>1017361.08</v>
      </c>
      <c r="AF26" s="50">
        <v>1012006.59</v>
      </c>
      <c r="AG26" s="50">
        <v>991693.9</v>
      </c>
      <c r="AH26" s="50">
        <v>991838.45</v>
      </c>
      <c r="AI26" s="50">
        <v>907974.76</v>
      </c>
      <c r="AJ26" s="50">
        <v>902992.38</v>
      </c>
      <c r="AK26" s="50">
        <v>874177.5</v>
      </c>
      <c r="AL26" s="50">
        <v>869759.53</v>
      </c>
      <c r="AM26" s="64">
        <v>869980.63</v>
      </c>
      <c r="AN26" s="65">
        <v>880301.66</v>
      </c>
      <c r="AO26" s="65">
        <v>862742.48</v>
      </c>
      <c r="AP26" s="65">
        <v>844807.93</v>
      </c>
      <c r="AQ26" s="65">
        <v>844730.59</v>
      </c>
      <c r="AR26" s="65">
        <v>845333.17</v>
      </c>
      <c r="AS26" s="64">
        <v>845566.22</v>
      </c>
      <c r="AT26" s="66">
        <v>921587.93</v>
      </c>
    </row>
    <row r="27" spans="2:46">
      <c r="B27" s="3" t="s">
        <v>29</v>
      </c>
      <c r="C27" s="13" t="s">
        <v>61</v>
      </c>
      <c r="D27" s="8">
        <v>40727</v>
      </c>
      <c r="E27" s="32">
        <v>1000000</v>
      </c>
      <c r="F27" s="32">
        <v>999855.69</v>
      </c>
      <c r="G27" s="32">
        <v>999855.69</v>
      </c>
      <c r="H27" s="32">
        <v>997977.59</v>
      </c>
      <c r="I27" s="32">
        <v>997426.27</v>
      </c>
      <c r="J27" s="32">
        <v>997167.65</v>
      </c>
      <c r="K27" s="32">
        <v>991973.31</v>
      </c>
      <c r="L27" s="32">
        <v>977946.91</v>
      </c>
      <c r="M27" s="32">
        <v>984642.19</v>
      </c>
      <c r="N27" s="32">
        <v>984566.97</v>
      </c>
      <c r="O27" s="63">
        <v>983288.35</v>
      </c>
      <c r="P27" s="63">
        <v>982657.48</v>
      </c>
      <c r="Q27" s="63">
        <v>982622.16</v>
      </c>
      <c r="R27" s="63">
        <v>987437.31</v>
      </c>
      <c r="S27" s="63">
        <v>988523.56</v>
      </c>
      <c r="T27" s="32">
        <v>986744.82</v>
      </c>
      <c r="U27" s="32">
        <v>988520.2</v>
      </c>
      <c r="V27" s="32">
        <v>988364.2</v>
      </c>
      <c r="W27" s="32">
        <v>988764.9</v>
      </c>
      <c r="X27" s="32">
        <v>991084.75</v>
      </c>
      <c r="Y27" s="32">
        <v>992494.66</v>
      </c>
      <c r="Z27" s="32">
        <v>991869.54</v>
      </c>
      <c r="AA27" s="32">
        <v>991457.66</v>
      </c>
      <c r="AB27" s="32">
        <v>991152.68</v>
      </c>
      <c r="AC27" s="32">
        <v>994822.3</v>
      </c>
      <c r="AD27" s="50">
        <v>995725.13</v>
      </c>
      <c r="AE27" s="50">
        <v>990807.77</v>
      </c>
      <c r="AF27" s="50">
        <v>991386.23</v>
      </c>
      <c r="AG27" s="50">
        <v>950420.38</v>
      </c>
      <c r="AH27" s="50">
        <v>924388.91</v>
      </c>
      <c r="AI27" s="50">
        <v>987843.91</v>
      </c>
      <c r="AJ27" s="50">
        <v>989865.86</v>
      </c>
      <c r="AK27" s="50">
        <v>993006.91</v>
      </c>
      <c r="AL27" s="50">
        <v>1002229.86</v>
      </c>
      <c r="AM27" s="64">
        <v>1002191.2</v>
      </c>
      <c r="AN27" s="65">
        <v>992503.49</v>
      </c>
      <c r="AO27" s="65">
        <v>994145.49</v>
      </c>
      <c r="AP27" s="65">
        <v>999684.43</v>
      </c>
      <c r="AQ27" s="65">
        <v>1001972.78</v>
      </c>
      <c r="AR27" s="65">
        <v>1090094.69</v>
      </c>
      <c r="AS27" s="64">
        <v>1003143.54</v>
      </c>
      <c r="AT27" s="66">
        <v>998094.43</v>
      </c>
    </row>
    <row r="28" spans="2:46">
      <c r="B28" s="3" t="s">
        <v>41</v>
      </c>
      <c r="C28" s="13" t="s">
        <v>87</v>
      </c>
      <c r="D28" s="8">
        <v>40880</v>
      </c>
      <c r="E28" s="32">
        <v>1000000</v>
      </c>
      <c r="F28" s="32">
        <v>1000000</v>
      </c>
      <c r="G28" s="32">
        <v>1000000</v>
      </c>
      <c r="H28" s="32">
        <v>1000000</v>
      </c>
      <c r="I28" s="32">
        <v>1000000</v>
      </c>
      <c r="J28" s="32">
        <v>1000164.39</v>
      </c>
      <c r="K28" s="32">
        <v>1005888.83</v>
      </c>
      <c r="L28" s="32">
        <v>1043569.35</v>
      </c>
      <c r="M28" s="32">
        <v>1063250.21</v>
      </c>
      <c r="N28" s="32">
        <v>1088727.75</v>
      </c>
      <c r="O28" s="63">
        <v>1057963.23</v>
      </c>
      <c r="P28" s="63">
        <v>1023630.86</v>
      </c>
      <c r="Q28" s="63">
        <v>1049567.67</v>
      </c>
      <c r="R28" s="63">
        <v>1036186.53</v>
      </c>
      <c r="S28" s="63">
        <v>1051871.1000000001</v>
      </c>
      <c r="T28" s="32">
        <v>1016772.58</v>
      </c>
      <c r="U28" s="32">
        <v>1034806.58</v>
      </c>
      <c r="V28" s="32">
        <v>1054545.1399999999</v>
      </c>
      <c r="W28" s="32">
        <v>1065178.08</v>
      </c>
      <c r="X28" s="32">
        <v>1067310.6599999999</v>
      </c>
      <c r="Y28" s="32">
        <v>1084178.9099999999</v>
      </c>
      <c r="Z28" s="32">
        <v>1106318.17</v>
      </c>
      <c r="AA28" s="32">
        <v>1107636.52</v>
      </c>
      <c r="AB28" s="32">
        <v>1109105.83</v>
      </c>
      <c r="AC28" s="32">
        <v>1123439.49</v>
      </c>
      <c r="AD28" s="50">
        <v>1089941.51</v>
      </c>
      <c r="AE28" s="50">
        <v>1078511.1399999999</v>
      </c>
      <c r="AF28" s="50">
        <v>1072521.77</v>
      </c>
      <c r="AG28" s="50">
        <v>1103730.9099999999</v>
      </c>
      <c r="AH28" s="50">
        <v>1120893.74</v>
      </c>
      <c r="AI28" s="50">
        <v>1098119.82</v>
      </c>
      <c r="AJ28" s="50">
        <v>1116519.69</v>
      </c>
      <c r="AK28" s="50">
        <v>1163318.17</v>
      </c>
      <c r="AL28" s="50">
        <v>1159632.4099999999</v>
      </c>
      <c r="AM28" s="64">
        <v>1159895.17</v>
      </c>
      <c r="AN28" s="65">
        <v>1076183.1299999999</v>
      </c>
      <c r="AO28" s="65">
        <v>1104120.43</v>
      </c>
      <c r="AP28" s="65">
        <v>1262192.1599999999</v>
      </c>
      <c r="AQ28" s="65">
        <v>1273231.29</v>
      </c>
      <c r="AR28" s="65">
        <v>1299248.71</v>
      </c>
      <c r="AS28" s="64">
        <v>1092337.78</v>
      </c>
      <c r="AT28" s="66">
        <v>912847.39</v>
      </c>
    </row>
    <row r="29" spans="2:46">
      <c r="B29" s="3" t="s">
        <v>23</v>
      </c>
      <c r="C29" s="13" t="s">
        <v>62</v>
      </c>
      <c r="D29" s="8">
        <v>40727</v>
      </c>
      <c r="E29" s="32">
        <v>999947.14</v>
      </c>
      <c r="F29" s="32">
        <v>1000107.29</v>
      </c>
      <c r="G29" s="32">
        <v>1000075.75</v>
      </c>
      <c r="H29" s="32">
        <v>978281.71</v>
      </c>
      <c r="I29" s="32">
        <v>995562.09</v>
      </c>
      <c r="J29" s="32">
        <v>991645.67</v>
      </c>
      <c r="K29" s="32">
        <v>847186.1</v>
      </c>
      <c r="L29" s="32">
        <v>843789.79</v>
      </c>
      <c r="M29" s="32">
        <v>816384.4</v>
      </c>
      <c r="N29" s="32">
        <v>885635.01</v>
      </c>
      <c r="O29" s="63">
        <v>937268.73</v>
      </c>
      <c r="P29" s="63">
        <v>906182.4</v>
      </c>
      <c r="Q29" s="63">
        <v>931139.35</v>
      </c>
      <c r="R29" s="63">
        <v>942799.31</v>
      </c>
      <c r="S29" s="63">
        <v>948609.27</v>
      </c>
      <c r="T29" s="32">
        <v>896394.86</v>
      </c>
      <c r="U29" s="32">
        <v>879875.49</v>
      </c>
      <c r="V29" s="32">
        <v>867611.12</v>
      </c>
      <c r="W29" s="32">
        <v>911199.25</v>
      </c>
      <c r="X29" s="32">
        <v>887284.83</v>
      </c>
      <c r="Y29" s="32">
        <v>850444.31</v>
      </c>
      <c r="Z29" s="32">
        <v>836800.57</v>
      </c>
      <c r="AA29" s="32">
        <v>811914.57</v>
      </c>
      <c r="AB29" s="32">
        <v>795937.72</v>
      </c>
      <c r="AC29" s="32">
        <v>746935.2</v>
      </c>
      <c r="AD29" s="50">
        <v>832984.09</v>
      </c>
      <c r="AE29" s="50">
        <v>879509.42</v>
      </c>
      <c r="AF29" s="50">
        <v>881070.8</v>
      </c>
      <c r="AG29" s="50">
        <v>871547.72</v>
      </c>
      <c r="AH29" s="50">
        <v>914870.6</v>
      </c>
      <c r="AI29" s="50">
        <v>984617.74</v>
      </c>
      <c r="AJ29" s="50">
        <v>951200.36</v>
      </c>
      <c r="AK29" s="50">
        <v>981333.39</v>
      </c>
      <c r="AL29" s="50">
        <v>989717.98</v>
      </c>
      <c r="AM29" s="64">
        <v>989751.91</v>
      </c>
      <c r="AN29" s="65">
        <v>979170.16</v>
      </c>
      <c r="AO29" s="65">
        <v>956088.88</v>
      </c>
      <c r="AP29" s="65">
        <v>934570.28</v>
      </c>
      <c r="AQ29" s="65">
        <v>932706.33</v>
      </c>
      <c r="AR29" s="65">
        <v>1002638.16</v>
      </c>
      <c r="AS29" s="64">
        <v>1157798.5900000001</v>
      </c>
      <c r="AT29" s="66">
        <v>1035873.84</v>
      </c>
    </row>
    <row r="30" spans="2:46">
      <c r="B30" s="3" t="s">
        <v>11</v>
      </c>
      <c r="C30" s="13" t="s">
        <v>67</v>
      </c>
      <c r="D30" s="8">
        <v>40666</v>
      </c>
      <c r="E30" s="32">
        <v>998471.82</v>
      </c>
      <c r="F30" s="32">
        <v>997456.15</v>
      </c>
      <c r="G30" s="32">
        <v>997419.42</v>
      </c>
      <c r="H30" s="32">
        <v>985241.76</v>
      </c>
      <c r="I30" s="32">
        <v>988839.02</v>
      </c>
      <c r="J30" s="32">
        <v>988954.51</v>
      </c>
      <c r="K30" s="32">
        <v>973008.81</v>
      </c>
      <c r="L30" s="32">
        <v>951618.92</v>
      </c>
      <c r="M30" s="32">
        <v>1024010.86</v>
      </c>
      <c r="N30" s="32">
        <v>1039822.37</v>
      </c>
      <c r="O30" s="63">
        <v>1055397.27</v>
      </c>
      <c r="P30" s="63">
        <v>1056474.49</v>
      </c>
      <c r="Q30" s="63">
        <v>1079800.47</v>
      </c>
      <c r="R30" s="63">
        <v>1086077.53</v>
      </c>
      <c r="S30" s="63">
        <v>1072216.72</v>
      </c>
      <c r="T30" s="32">
        <v>1077010.56</v>
      </c>
      <c r="U30" s="32">
        <v>1075987.69</v>
      </c>
      <c r="V30" s="32">
        <v>1086044.06</v>
      </c>
      <c r="W30" s="32">
        <v>1084487.6499999999</v>
      </c>
      <c r="X30" s="32">
        <v>1066872.23</v>
      </c>
      <c r="Y30" s="32">
        <v>1067672</v>
      </c>
      <c r="Z30" s="32">
        <v>1059233.04</v>
      </c>
      <c r="AA30" s="32">
        <v>1081988.83</v>
      </c>
      <c r="AB30" s="32">
        <v>1092606.94</v>
      </c>
      <c r="AC30" s="32">
        <v>1091173.99</v>
      </c>
      <c r="AD30" s="50">
        <v>1071644.58</v>
      </c>
      <c r="AE30" s="50">
        <v>1058272.97</v>
      </c>
      <c r="AF30" s="50">
        <v>1065254.22</v>
      </c>
      <c r="AG30" s="50">
        <v>1071076.96</v>
      </c>
      <c r="AH30" s="50">
        <v>1058012.6399999999</v>
      </c>
      <c r="AI30" s="50">
        <v>1019293.84</v>
      </c>
      <c r="AJ30" s="50">
        <v>1046392.58</v>
      </c>
      <c r="AK30" s="50">
        <v>1089063.1599999999</v>
      </c>
      <c r="AL30" s="50">
        <v>1091535.58</v>
      </c>
      <c r="AM30" s="64">
        <v>1091258.3799999999</v>
      </c>
      <c r="AN30" s="65">
        <v>1092717.78</v>
      </c>
      <c r="AO30" s="65">
        <v>1104808.8400000001</v>
      </c>
      <c r="AP30" s="65">
        <v>1120551.6499999999</v>
      </c>
      <c r="AQ30" s="65">
        <v>1128829.4099999999</v>
      </c>
      <c r="AR30" s="65">
        <v>1126775.17</v>
      </c>
      <c r="AS30" s="64">
        <v>1112109</v>
      </c>
      <c r="AT30" s="66">
        <v>1124481.1299999999</v>
      </c>
    </row>
    <row r="31" spans="2:46">
      <c r="B31" s="3" t="s">
        <v>10</v>
      </c>
      <c r="C31" s="13" t="s">
        <v>70</v>
      </c>
      <c r="D31" s="8">
        <v>40697</v>
      </c>
      <c r="E31" s="32">
        <v>994271.15</v>
      </c>
      <c r="F31" s="32">
        <v>997596.14</v>
      </c>
      <c r="G31" s="32">
        <v>997596.14</v>
      </c>
      <c r="H31" s="32">
        <v>1000000</v>
      </c>
      <c r="I31" s="32">
        <v>984305.11</v>
      </c>
      <c r="J31" s="32">
        <v>975756.09</v>
      </c>
      <c r="K31" s="32">
        <v>941366.69</v>
      </c>
      <c r="L31" s="32">
        <v>918861.9</v>
      </c>
      <c r="M31" s="32">
        <v>943361.34</v>
      </c>
      <c r="N31" s="32">
        <v>964228.25</v>
      </c>
      <c r="O31" s="63">
        <v>983706.38</v>
      </c>
      <c r="P31" s="63">
        <v>975319.78</v>
      </c>
      <c r="Q31" s="63">
        <v>976252.98</v>
      </c>
      <c r="R31" s="63">
        <v>989585.19</v>
      </c>
      <c r="S31" s="63">
        <v>980273.71</v>
      </c>
      <c r="T31" s="32">
        <v>974837.28</v>
      </c>
      <c r="U31" s="32">
        <v>972736.72</v>
      </c>
      <c r="V31" s="32">
        <v>986498.45</v>
      </c>
      <c r="W31" s="32">
        <v>985675.47</v>
      </c>
      <c r="X31" s="32">
        <v>990563.45</v>
      </c>
      <c r="Y31" s="32">
        <v>993253.15</v>
      </c>
      <c r="Z31" s="32">
        <v>1004339.96</v>
      </c>
      <c r="AA31" s="32">
        <v>1016390.61</v>
      </c>
      <c r="AB31" s="32">
        <v>1012176.46</v>
      </c>
      <c r="AC31" s="32">
        <v>1028181.15</v>
      </c>
      <c r="AD31" s="50">
        <v>1009594.46</v>
      </c>
      <c r="AE31" s="50">
        <v>986167.51</v>
      </c>
      <c r="AF31" s="50">
        <v>990738.87</v>
      </c>
      <c r="AG31" s="50">
        <v>1000692.7</v>
      </c>
      <c r="AH31" s="50">
        <v>998551.48</v>
      </c>
      <c r="AI31" s="50">
        <v>988337.02</v>
      </c>
      <c r="AJ31" s="50">
        <v>998305.09</v>
      </c>
      <c r="AK31" s="50">
        <v>1029804.42</v>
      </c>
      <c r="AL31" s="50">
        <v>1035535.61</v>
      </c>
      <c r="AM31" s="64">
        <v>1035154.27</v>
      </c>
      <c r="AN31" s="65">
        <v>1038511.46</v>
      </c>
      <c r="AO31" s="65">
        <v>1042411.64</v>
      </c>
      <c r="AP31" s="65">
        <v>1076792.78</v>
      </c>
      <c r="AQ31" s="65">
        <v>1099095.8799999999</v>
      </c>
      <c r="AR31" s="65">
        <v>1105853.94</v>
      </c>
      <c r="AS31" s="64">
        <v>1087794.8600000001</v>
      </c>
      <c r="AT31" s="66">
        <v>1067146.75</v>
      </c>
    </row>
    <row r="32" spans="2:46">
      <c r="B32" s="3" t="s">
        <v>25</v>
      </c>
      <c r="C32" s="13" t="s">
        <v>48</v>
      </c>
      <c r="D32" s="8">
        <v>40727</v>
      </c>
      <c r="E32" s="32">
        <v>998269.93</v>
      </c>
      <c r="F32" s="32">
        <v>998652.77</v>
      </c>
      <c r="G32" s="32">
        <v>998627.37</v>
      </c>
      <c r="H32" s="32">
        <v>1049757.22</v>
      </c>
      <c r="I32" s="32">
        <v>1060269.6499999999</v>
      </c>
      <c r="J32" s="32">
        <v>1038975.48</v>
      </c>
      <c r="K32" s="32">
        <v>1085275.53</v>
      </c>
      <c r="L32" s="32">
        <v>1155231.4099999999</v>
      </c>
      <c r="M32" s="32">
        <v>1184699.1299999999</v>
      </c>
      <c r="N32" s="32">
        <v>1159211.8700000001</v>
      </c>
      <c r="O32" s="63">
        <v>1208237.4099999999</v>
      </c>
      <c r="P32" s="63">
        <v>1207930.43</v>
      </c>
      <c r="Q32" s="63">
        <v>1215295.46</v>
      </c>
      <c r="R32" s="63">
        <v>1245465.6599999999</v>
      </c>
      <c r="S32" s="63">
        <v>1253360.44</v>
      </c>
      <c r="T32" s="32">
        <v>1238332.82</v>
      </c>
      <c r="U32" s="32">
        <v>1238684.17</v>
      </c>
      <c r="V32" s="32">
        <v>1241636.79</v>
      </c>
      <c r="W32" s="32">
        <v>1238597.1599999999</v>
      </c>
      <c r="X32" s="32">
        <v>1239073.6200000001</v>
      </c>
      <c r="Y32" s="32">
        <v>1238730.49</v>
      </c>
      <c r="Z32" s="32">
        <v>1234074.07</v>
      </c>
      <c r="AA32" s="32">
        <v>1234572.67</v>
      </c>
      <c r="AB32" s="32">
        <v>1234243.43</v>
      </c>
      <c r="AC32" s="32">
        <v>1232352.8500000001</v>
      </c>
      <c r="AD32" s="50">
        <v>1250573.5</v>
      </c>
      <c r="AE32" s="50">
        <v>1238104.75</v>
      </c>
      <c r="AF32" s="50">
        <v>1243831.08</v>
      </c>
      <c r="AG32" s="50">
        <v>1241926.1200000001</v>
      </c>
      <c r="AH32" s="50">
        <v>1227814.75</v>
      </c>
      <c r="AI32" s="50">
        <v>1221940.6399999999</v>
      </c>
      <c r="AJ32" s="50">
        <v>1229240.58</v>
      </c>
      <c r="AK32" s="50">
        <v>1259138.24</v>
      </c>
      <c r="AL32" s="50">
        <v>1265983.03</v>
      </c>
      <c r="AM32" s="64">
        <v>1266074.99</v>
      </c>
      <c r="AN32" s="65">
        <v>1258681.48</v>
      </c>
      <c r="AO32" s="65">
        <v>1263006.52</v>
      </c>
      <c r="AP32" s="65">
        <v>1264486.54</v>
      </c>
      <c r="AQ32" s="65">
        <v>1264590.47</v>
      </c>
      <c r="AR32" s="65">
        <v>1265292.45</v>
      </c>
      <c r="AS32" s="64">
        <v>1255572.1200000001</v>
      </c>
      <c r="AT32" s="66">
        <v>1255904.67</v>
      </c>
    </row>
    <row r="33" spans="2:46">
      <c r="B33" s="3" t="s">
        <v>6</v>
      </c>
      <c r="C33" s="13" t="s">
        <v>71</v>
      </c>
      <c r="D33" s="8">
        <v>40697</v>
      </c>
      <c r="E33" s="32">
        <v>972962.88</v>
      </c>
      <c r="F33" s="32">
        <v>968018.65</v>
      </c>
      <c r="G33" s="32">
        <v>968022.07</v>
      </c>
      <c r="H33" s="32">
        <v>957772.74</v>
      </c>
      <c r="I33" s="32">
        <v>983486.79</v>
      </c>
      <c r="J33" s="32">
        <v>965452.62</v>
      </c>
      <c r="K33" s="32">
        <v>743536.35</v>
      </c>
      <c r="L33" s="32">
        <v>826502.22</v>
      </c>
      <c r="M33" s="32">
        <v>874110.89</v>
      </c>
      <c r="N33" s="32">
        <v>872272.22</v>
      </c>
      <c r="O33" s="63">
        <v>860723.21</v>
      </c>
      <c r="P33" s="63">
        <v>864275.2</v>
      </c>
      <c r="Q33" s="63">
        <v>854640.47</v>
      </c>
      <c r="R33" s="63">
        <v>895125.94</v>
      </c>
      <c r="S33" s="63">
        <v>884056.54</v>
      </c>
      <c r="T33" s="32">
        <v>883029.33</v>
      </c>
      <c r="U33" s="32">
        <v>912267.65</v>
      </c>
      <c r="V33" s="32">
        <v>892264.87</v>
      </c>
      <c r="W33" s="32">
        <v>915859.41</v>
      </c>
      <c r="X33" s="32">
        <v>914162.16</v>
      </c>
      <c r="Y33" s="32">
        <v>960672.42</v>
      </c>
      <c r="Z33" s="32">
        <v>947924.08</v>
      </c>
      <c r="AA33" s="32">
        <v>941794.02</v>
      </c>
      <c r="AB33" s="32">
        <v>934048.7</v>
      </c>
      <c r="AC33" s="32">
        <v>953300.1</v>
      </c>
      <c r="AD33" s="50">
        <v>944577.36</v>
      </c>
      <c r="AE33" s="50">
        <v>899779.99</v>
      </c>
      <c r="AF33" s="50">
        <v>907008.62</v>
      </c>
      <c r="AG33" s="50">
        <v>891384.65</v>
      </c>
      <c r="AH33" s="50">
        <v>879705.36</v>
      </c>
      <c r="AI33" s="50">
        <v>885382.05</v>
      </c>
      <c r="AJ33" s="50">
        <v>893865.27</v>
      </c>
      <c r="AK33" s="50">
        <v>870844.81</v>
      </c>
      <c r="AL33" s="50">
        <v>888426.05</v>
      </c>
      <c r="AM33" s="64">
        <v>888429.09</v>
      </c>
      <c r="AN33" s="65">
        <v>910684.81</v>
      </c>
      <c r="AO33" s="65">
        <v>871476.55</v>
      </c>
      <c r="AP33" s="65">
        <v>865304.14</v>
      </c>
      <c r="AQ33" s="65">
        <v>862851.99</v>
      </c>
      <c r="AR33" s="65">
        <v>862922.91</v>
      </c>
      <c r="AS33" s="64">
        <v>863135.71</v>
      </c>
      <c r="AT33" s="66">
        <v>863206.65</v>
      </c>
    </row>
    <row r="34" spans="2:46">
      <c r="B34" s="3" t="s">
        <v>17</v>
      </c>
      <c r="C34" s="13" t="s">
        <v>65</v>
      </c>
      <c r="D34" s="8">
        <v>40697</v>
      </c>
      <c r="E34" s="32">
        <v>1000000</v>
      </c>
      <c r="F34" s="32">
        <v>981677.42</v>
      </c>
      <c r="G34" s="32">
        <v>981334.4</v>
      </c>
      <c r="H34" s="32">
        <v>1000000</v>
      </c>
      <c r="I34" s="32">
        <v>989035.37</v>
      </c>
      <c r="J34" s="32">
        <v>983624.35</v>
      </c>
      <c r="K34" s="32">
        <v>957753.66</v>
      </c>
      <c r="L34" s="32">
        <v>938774.15</v>
      </c>
      <c r="M34" s="32">
        <v>960108.93</v>
      </c>
      <c r="N34" s="32">
        <v>969106.13</v>
      </c>
      <c r="O34" s="63">
        <v>985501.03</v>
      </c>
      <c r="P34" s="63">
        <v>978479.68</v>
      </c>
      <c r="Q34" s="63">
        <v>980769.17</v>
      </c>
      <c r="R34" s="63">
        <v>987510.63</v>
      </c>
      <c r="S34" s="63">
        <v>988965.23</v>
      </c>
      <c r="T34" s="32">
        <v>978967.91</v>
      </c>
      <c r="U34" s="32">
        <v>985766.24</v>
      </c>
      <c r="V34" s="32">
        <v>994639.82</v>
      </c>
      <c r="W34" s="32">
        <v>991659.77</v>
      </c>
      <c r="X34" s="32">
        <v>997368.93</v>
      </c>
      <c r="Y34" s="32">
        <v>998796.25</v>
      </c>
      <c r="Z34" s="32">
        <v>1001184.23</v>
      </c>
      <c r="AA34" s="32">
        <v>999679.4</v>
      </c>
      <c r="AB34" s="32">
        <v>996598.84</v>
      </c>
      <c r="AC34" s="32">
        <v>995091.71</v>
      </c>
      <c r="AD34" s="50">
        <v>994969.02</v>
      </c>
      <c r="AE34" s="50">
        <v>984632.44</v>
      </c>
      <c r="AF34" s="50">
        <v>988020.87</v>
      </c>
      <c r="AG34" s="50">
        <v>990723.02</v>
      </c>
      <c r="AH34" s="50">
        <v>996832.21</v>
      </c>
      <c r="AI34" s="50">
        <v>980121.06</v>
      </c>
      <c r="AJ34" s="50">
        <v>987472.77</v>
      </c>
      <c r="AK34" s="50">
        <v>996446.02</v>
      </c>
      <c r="AL34" s="50">
        <v>1003633.54</v>
      </c>
      <c r="AM34" s="64">
        <v>1003792.18</v>
      </c>
      <c r="AN34" s="65">
        <v>1000245.49</v>
      </c>
      <c r="AO34" s="65">
        <v>1011348.53</v>
      </c>
      <c r="AP34" s="65">
        <v>1017431.07</v>
      </c>
      <c r="AQ34" s="65">
        <v>1018775.02</v>
      </c>
      <c r="AR34" s="65">
        <v>1018100.07</v>
      </c>
      <c r="AS34" s="64">
        <v>1016524.72</v>
      </c>
      <c r="AT34" s="66">
        <v>1017175.57</v>
      </c>
    </row>
    <row r="35" spans="2:46">
      <c r="B35" s="3" t="s">
        <v>33</v>
      </c>
      <c r="C35" s="13" t="s">
        <v>55</v>
      </c>
      <c r="D35" s="8">
        <v>40819</v>
      </c>
      <c r="E35" s="32">
        <v>1000000</v>
      </c>
      <c r="F35" s="32">
        <v>1000000</v>
      </c>
      <c r="G35" s="32">
        <v>1000000</v>
      </c>
      <c r="H35" s="33">
        <v>1000000</v>
      </c>
      <c r="I35" s="32">
        <v>1000082.19</v>
      </c>
      <c r="J35" s="32">
        <v>1000211.21</v>
      </c>
      <c r="K35" s="32">
        <v>999595.69</v>
      </c>
      <c r="L35" s="32">
        <v>1008316.98</v>
      </c>
      <c r="M35" s="32">
        <v>997661.68</v>
      </c>
      <c r="N35" s="32">
        <v>992129.44</v>
      </c>
      <c r="O35" s="63">
        <v>989904.91</v>
      </c>
      <c r="P35" s="63">
        <v>990076.38</v>
      </c>
      <c r="Q35" s="63">
        <v>1025607.74</v>
      </c>
      <c r="R35" s="63">
        <v>1013552.2</v>
      </c>
      <c r="S35" s="63">
        <v>1079039.94</v>
      </c>
      <c r="T35" s="32">
        <v>1061341.6100000001</v>
      </c>
      <c r="U35" s="32">
        <v>1075251.4099999999</v>
      </c>
      <c r="V35" s="32">
        <v>1078738.04</v>
      </c>
      <c r="W35" s="32">
        <v>1097977.27</v>
      </c>
      <c r="X35" s="32">
        <v>1127840.99</v>
      </c>
      <c r="Y35" s="32">
        <v>1136082.48</v>
      </c>
      <c r="Z35" s="32">
        <v>1137191.47</v>
      </c>
      <c r="AA35" s="32">
        <v>1147585.72</v>
      </c>
      <c r="AB35" s="32">
        <v>1133956.23</v>
      </c>
      <c r="AC35" s="32">
        <v>1074834.46</v>
      </c>
      <c r="AD35" s="50">
        <v>964896.32</v>
      </c>
      <c r="AE35" s="50">
        <v>940519.78</v>
      </c>
      <c r="AF35" s="50">
        <v>942549.42</v>
      </c>
      <c r="AG35" s="50">
        <v>1063806.08</v>
      </c>
      <c r="AH35" s="50">
        <v>1102613.99</v>
      </c>
      <c r="AI35" s="50">
        <v>1026972.01</v>
      </c>
      <c r="AJ35" s="50">
        <v>1062019.1399999999</v>
      </c>
      <c r="AK35" s="50">
        <v>1137618.27</v>
      </c>
      <c r="AL35" s="50">
        <v>1132714.8400000001</v>
      </c>
      <c r="AM35" s="64">
        <v>1132868</v>
      </c>
      <c r="AN35" s="65">
        <v>1092136.19</v>
      </c>
      <c r="AO35" s="65">
        <v>1189853.01</v>
      </c>
      <c r="AP35" s="65">
        <v>1260665.43</v>
      </c>
      <c r="AQ35" s="65">
        <v>1255127.8500000001</v>
      </c>
      <c r="AR35" s="65">
        <v>1275240.28</v>
      </c>
      <c r="AS35" s="64">
        <v>1251677.6100000001</v>
      </c>
      <c r="AT35" s="66">
        <v>1235375.07</v>
      </c>
    </row>
    <row r="36" spans="2:46">
      <c r="B36" s="3" t="s">
        <v>4</v>
      </c>
      <c r="C36" s="13" t="s">
        <v>80</v>
      </c>
      <c r="D36" s="8">
        <v>40727</v>
      </c>
      <c r="E36" s="32">
        <v>934958.39</v>
      </c>
      <c r="F36" s="32">
        <v>936618.34</v>
      </c>
      <c r="G36" s="32">
        <v>940159.88</v>
      </c>
      <c r="H36" s="32">
        <v>853496.46</v>
      </c>
      <c r="I36" s="32">
        <v>896467.05</v>
      </c>
      <c r="J36" s="32">
        <v>852368.58</v>
      </c>
      <c r="K36" s="32">
        <v>853686.06</v>
      </c>
      <c r="L36" s="32">
        <v>722706.8</v>
      </c>
      <c r="M36" s="32">
        <v>525339.88</v>
      </c>
      <c r="N36" s="32">
        <v>633033.42000000004</v>
      </c>
      <c r="O36" s="63">
        <v>578160.5</v>
      </c>
      <c r="P36" s="63">
        <v>443069.92</v>
      </c>
      <c r="Q36" s="63">
        <v>434535.49</v>
      </c>
      <c r="R36" s="63">
        <v>437716.7</v>
      </c>
      <c r="S36" s="63">
        <v>429031.27</v>
      </c>
      <c r="T36" s="32">
        <v>533087.51</v>
      </c>
      <c r="U36" s="32">
        <v>492887.84</v>
      </c>
      <c r="V36" s="32">
        <v>495886.54</v>
      </c>
      <c r="W36" s="32">
        <v>321822</v>
      </c>
      <c r="X36" s="32">
        <v>266327.67999999999</v>
      </c>
      <c r="Y36" s="32">
        <v>268224.40000000002</v>
      </c>
      <c r="Z36" s="32">
        <v>288511.96000000002</v>
      </c>
      <c r="AA36" s="32">
        <v>255352.69</v>
      </c>
      <c r="AB36" s="32">
        <v>148553.65</v>
      </c>
      <c r="AC36" s="32">
        <v>1</v>
      </c>
      <c r="AD36" s="50">
        <v>261155</v>
      </c>
      <c r="AE36" s="50">
        <v>400585.22</v>
      </c>
      <c r="AF36" s="50">
        <v>337214.1</v>
      </c>
      <c r="AG36" s="50">
        <v>245058.68</v>
      </c>
      <c r="AH36" s="50">
        <v>193222.23</v>
      </c>
      <c r="AI36" s="50">
        <v>329282.68</v>
      </c>
      <c r="AJ36" s="50">
        <v>294630.03000000003</v>
      </c>
      <c r="AK36" s="50">
        <v>223803.15</v>
      </c>
      <c r="AL36" s="50">
        <v>217446.79</v>
      </c>
      <c r="AM36" s="64">
        <v>217241.11</v>
      </c>
      <c r="AN36" s="65">
        <v>219886.71</v>
      </c>
      <c r="AO36" s="65">
        <v>219900.93</v>
      </c>
      <c r="AP36" s="65">
        <v>219915.15</v>
      </c>
      <c r="AQ36" s="65">
        <v>219929.37</v>
      </c>
      <c r="AR36" s="65">
        <v>194155.75</v>
      </c>
      <c r="AS36" s="64">
        <v>214137.14</v>
      </c>
      <c r="AT36" s="66">
        <v>255622.33</v>
      </c>
    </row>
    <row r="37" spans="2:46">
      <c r="B37" s="3" t="s">
        <v>22</v>
      </c>
      <c r="C37" s="13" t="s">
        <v>63</v>
      </c>
      <c r="D37" s="8">
        <v>40697</v>
      </c>
      <c r="E37" s="32">
        <v>1000000</v>
      </c>
      <c r="F37" s="32">
        <v>1000082.19</v>
      </c>
      <c r="G37" s="32">
        <v>1000082.19</v>
      </c>
      <c r="H37" s="32">
        <v>990321.14</v>
      </c>
      <c r="I37" s="32">
        <v>992702.22</v>
      </c>
      <c r="J37" s="32">
        <v>994107.23</v>
      </c>
      <c r="K37" s="32">
        <v>983984.73</v>
      </c>
      <c r="L37" s="32">
        <v>978669.82</v>
      </c>
      <c r="M37" s="32">
        <v>987476.78</v>
      </c>
      <c r="N37" s="32">
        <v>991779.97</v>
      </c>
      <c r="O37" s="63">
        <v>1001229.22</v>
      </c>
      <c r="P37" s="63">
        <v>1003506.97</v>
      </c>
      <c r="Q37" s="63">
        <v>1007945.49</v>
      </c>
      <c r="R37" s="63">
        <v>1008861.91</v>
      </c>
      <c r="S37" s="63">
        <v>1010489.81</v>
      </c>
      <c r="T37" s="32">
        <v>995049.85</v>
      </c>
      <c r="U37" s="32">
        <v>1014107.06</v>
      </c>
      <c r="V37" s="32">
        <v>1025012.09</v>
      </c>
      <c r="W37" s="32">
        <v>1027168.84</v>
      </c>
      <c r="X37" s="32">
        <v>1038961.21</v>
      </c>
      <c r="Y37" s="32">
        <v>1044278.93</v>
      </c>
      <c r="Z37" s="32">
        <v>1048027.5</v>
      </c>
      <c r="AA37" s="32">
        <v>1051562.3500000001</v>
      </c>
      <c r="AB37" s="32">
        <v>1057584.56</v>
      </c>
      <c r="AC37" s="32">
        <v>1051238.1499999999</v>
      </c>
      <c r="AD37" s="50">
        <v>1044685.62</v>
      </c>
      <c r="AE37" s="50">
        <v>1037807.81</v>
      </c>
      <c r="AF37" s="50">
        <v>1062173.97</v>
      </c>
      <c r="AG37" s="50">
        <v>1088735.8799999999</v>
      </c>
      <c r="AH37" s="50">
        <v>1100053.8400000001</v>
      </c>
      <c r="AI37" s="50">
        <v>1076303.42</v>
      </c>
      <c r="AJ37" s="50">
        <v>1096720.8799999999</v>
      </c>
      <c r="AK37" s="50">
        <v>1122155.1100000001</v>
      </c>
      <c r="AL37" s="50">
        <v>1128886.81</v>
      </c>
      <c r="AM37" s="64">
        <v>1128996.21</v>
      </c>
      <c r="AN37" s="65">
        <v>1128705.43</v>
      </c>
      <c r="AO37" s="65">
        <v>1120800.67</v>
      </c>
      <c r="AP37" s="65">
        <v>1135670.1399999999</v>
      </c>
      <c r="AQ37" s="65">
        <v>1135920.1299999999</v>
      </c>
      <c r="AR37" s="65">
        <v>1133171.99</v>
      </c>
      <c r="AS37" s="64">
        <v>1031657.45</v>
      </c>
      <c r="AT37" s="66">
        <v>845233.15</v>
      </c>
    </row>
    <row r="38" spans="2:46">
      <c r="B38" s="3" t="s">
        <v>2</v>
      </c>
      <c r="C38" s="13" t="s">
        <v>85</v>
      </c>
      <c r="D38" s="8">
        <v>40697</v>
      </c>
      <c r="E38" s="32">
        <v>742727.17</v>
      </c>
      <c r="F38" s="32">
        <v>796173.31</v>
      </c>
      <c r="G38" s="32">
        <v>797828.58</v>
      </c>
      <c r="H38" s="32">
        <v>590815.5</v>
      </c>
      <c r="I38" s="32">
        <v>579736.03</v>
      </c>
      <c r="J38" s="32">
        <v>597892.42000000004</v>
      </c>
      <c r="K38" s="32">
        <v>236723.86</v>
      </c>
      <c r="L38" s="32">
        <v>164483.34</v>
      </c>
      <c r="M38" s="32">
        <v>490556.98</v>
      </c>
      <c r="N38" s="32">
        <v>536499.29</v>
      </c>
      <c r="O38" s="63">
        <v>690916.82</v>
      </c>
      <c r="P38" s="63">
        <v>803201.74</v>
      </c>
      <c r="Q38" s="63">
        <v>793521.14</v>
      </c>
      <c r="R38" s="63">
        <v>780755.3</v>
      </c>
      <c r="S38" s="63">
        <v>787987.96</v>
      </c>
      <c r="T38" s="32">
        <v>670904.06000000006</v>
      </c>
      <c r="U38" s="32">
        <v>709744.45</v>
      </c>
      <c r="V38" s="32">
        <v>725510.02</v>
      </c>
      <c r="W38" s="32">
        <v>893611.22</v>
      </c>
      <c r="X38" s="32">
        <v>945738.26</v>
      </c>
      <c r="Y38" s="32">
        <v>951658.84</v>
      </c>
      <c r="Z38" s="32">
        <v>913735.1</v>
      </c>
      <c r="AA38" s="32">
        <v>922880.4</v>
      </c>
      <c r="AB38" s="32">
        <v>870843.59</v>
      </c>
      <c r="AC38" s="32">
        <v>1089299.47</v>
      </c>
      <c r="AD38" s="50">
        <v>852748.07</v>
      </c>
      <c r="AE38" s="50">
        <v>825716.13</v>
      </c>
      <c r="AF38" s="50">
        <v>814977.32</v>
      </c>
      <c r="AG38" s="50">
        <v>894039.32</v>
      </c>
      <c r="AH38" s="50">
        <v>927425.87</v>
      </c>
      <c r="AI38" s="50">
        <v>839225.36</v>
      </c>
      <c r="AJ38" s="50">
        <v>888436.95</v>
      </c>
      <c r="AK38" s="50">
        <v>966914.37</v>
      </c>
      <c r="AL38" s="50">
        <v>961429.86</v>
      </c>
      <c r="AM38" s="64">
        <v>961475.34</v>
      </c>
      <c r="AN38" s="65">
        <v>816804.14</v>
      </c>
      <c r="AO38" s="65">
        <v>847740.82</v>
      </c>
      <c r="AP38" s="65">
        <v>1139147.22</v>
      </c>
      <c r="AQ38" s="65">
        <v>1124762.21</v>
      </c>
      <c r="AR38" s="65">
        <v>1183942.1399999999</v>
      </c>
      <c r="AS38" s="64">
        <v>625897.78</v>
      </c>
      <c r="AT38" s="66">
        <v>234076.79</v>
      </c>
    </row>
    <row r="39" spans="2:46">
      <c r="B39" s="3" t="s">
        <v>16</v>
      </c>
      <c r="C39" s="13" t="s">
        <v>56</v>
      </c>
      <c r="D39" s="8">
        <v>40697</v>
      </c>
      <c r="E39" s="32">
        <v>999857.06</v>
      </c>
      <c r="F39" s="32">
        <v>999967.53</v>
      </c>
      <c r="G39" s="32">
        <v>999965.82</v>
      </c>
      <c r="H39" s="32">
        <v>995469.41</v>
      </c>
      <c r="I39" s="32">
        <v>999902.21</v>
      </c>
      <c r="J39" s="32">
        <v>993520.23</v>
      </c>
      <c r="K39" s="32">
        <v>973961.96</v>
      </c>
      <c r="L39" s="32">
        <v>954986.52</v>
      </c>
      <c r="M39" s="32">
        <v>969009.3</v>
      </c>
      <c r="N39" s="32">
        <v>978028.17</v>
      </c>
      <c r="O39" s="63">
        <v>990130.1</v>
      </c>
      <c r="P39" s="63">
        <v>987443.59</v>
      </c>
      <c r="Q39" s="63">
        <v>989213.05</v>
      </c>
      <c r="R39" s="63">
        <v>997637</v>
      </c>
      <c r="S39" s="63">
        <v>997305.73</v>
      </c>
      <c r="T39" s="32">
        <v>996425.02</v>
      </c>
      <c r="U39" s="32">
        <v>1002786.41</v>
      </c>
      <c r="V39" s="32">
        <v>1006334.6</v>
      </c>
      <c r="W39" s="32">
        <v>1004267</v>
      </c>
      <c r="X39" s="32">
        <v>1008585.65</v>
      </c>
      <c r="Y39" s="32">
        <v>1012922.79</v>
      </c>
      <c r="Z39" s="32">
        <v>1014829.95</v>
      </c>
      <c r="AA39" s="32">
        <v>1018646.49</v>
      </c>
      <c r="AB39" s="32">
        <v>1020228.17</v>
      </c>
      <c r="AC39" s="32">
        <v>1037201.51</v>
      </c>
      <c r="AD39" s="50">
        <v>980326.74</v>
      </c>
      <c r="AE39" s="50">
        <v>938751.54</v>
      </c>
      <c r="AF39" s="50">
        <v>926604.18</v>
      </c>
      <c r="AG39" s="50">
        <v>934148.79</v>
      </c>
      <c r="AH39" s="50">
        <v>936865.59</v>
      </c>
      <c r="AI39" s="50">
        <v>892967.54</v>
      </c>
      <c r="AJ39" s="50">
        <v>905883.94</v>
      </c>
      <c r="AK39" s="50">
        <v>975512.82</v>
      </c>
      <c r="AL39" s="50">
        <v>989821.93</v>
      </c>
      <c r="AM39" s="64">
        <v>990029.57</v>
      </c>
      <c r="AN39" s="65">
        <v>953828.23</v>
      </c>
      <c r="AO39" s="65">
        <v>988540.96</v>
      </c>
      <c r="AP39" s="65">
        <v>992708.09</v>
      </c>
      <c r="AQ39" s="65">
        <v>979556.15</v>
      </c>
      <c r="AR39" s="65">
        <v>972893.98</v>
      </c>
      <c r="AS39" s="64">
        <v>963318.7</v>
      </c>
      <c r="AT39" s="66">
        <v>954645.94</v>
      </c>
    </row>
    <row r="40" spans="2:46">
      <c r="B40" s="3" t="s">
        <v>13</v>
      </c>
      <c r="C40" s="13" t="s">
        <v>79</v>
      </c>
      <c r="D40" s="8">
        <v>40697</v>
      </c>
      <c r="E40" s="32">
        <v>1000000</v>
      </c>
      <c r="F40" s="32">
        <v>1000082.19</v>
      </c>
      <c r="G40" s="32">
        <v>1000082.19</v>
      </c>
      <c r="H40" s="32">
        <v>948089.4</v>
      </c>
      <c r="I40" s="32">
        <v>908707.52</v>
      </c>
      <c r="J40" s="32">
        <v>925488.77</v>
      </c>
      <c r="K40" s="32">
        <v>953689.86</v>
      </c>
      <c r="L40" s="32">
        <v>961402.46</v>
      </c>
      <c r="M40" s="32">
        <v>932428.56</v>
      </c>
      <c r="N40" s="32">
        <v>918316.47</v>
      </c>
      <c r="O40" s="63">
        <v>894102.83</v>
      </c>
      <c r="P40" s="63">
        <v>889463.86</v>
      </c>
      <c r="Q40" s="63">
        <v>895946.15</v>
      </c>
      <c r="R40" s="63">
        <v>909124.92</v>
      </c>
      <c r="S40" s="63">
        <v>903725.78</v>
      </c>
      <c r="T40" s="32">
        <v>889888.27</v>
      </c>
      <c r="U40" s="32">
        <v>912066.85</v>
      </c>
      <c r="V40" s="32">
        <v>938671.74</v>
      </c>
      <c r="W40" s="32">
        <v>1039645.6</v>
      </c>
      <c r="X40" s="32">
        <v>1061066.25</v>
      </c>
      <c r="Y40" s="32">
        <v>1053132.49</v>
      </c>
      <c r="Z40" s="32">
        <v>1042806.25</v>
      </c>
      <c r="AA40" s="32">
        <v>1036240.01</v>
      </c>
      <c r="AB40" s="32">
        <v>1024648.78</v>
      </c>
      <c r="AC40" s="32">
        <v>1074782.56</v>
      </c>
      <c r="AD40" s="50">
        <v>1051348.93</v>
      </c>
      <c r="AE40" s="50">
        <v>964107.73</v>
      </c>
      <c r="AF40" s="50">
        <v>979191.54</v>
      </c>
      <c r="AG40" s="50">
        <v>1027175.36</v>
      </c>
      <c r="AH40" s="50">
        <v>1042184.19</v>
      </c>
      <c r="AI40" s="50">
        <v>1100860.71</v>
      </c>
      <c r="AJ40" s="50">
        <v>1172044.56</v>
      </c>
      <c r="AK40" s="50">
        <v>1274068.42</v>
      </c>
      <c r="AL40" s="50">
        <v>1344549.79</v>
      </c>
      <c r="AM40" s="64">
        <v>1344717.52</v>
      </c>
      <c r="AN40" s="65">
        <v>1289835.27</v>
      </c>
      <c r="AO40" s="65">
        <v>1354834.16</v>
      </c>
      <c r="AP40" s="65">
        <v>1627783.05</v>
      </c>
      <c r="AQ40" s="65">
        <v>1588234.34</v>
      </c>
      <c r="AR40" s="65">
        <v>1628310.64</v>
      </c>
      <c r="AS40" s="64">
        <v>1767137.1</v>
      </c>
      <c r="AT40" s="66">
        <v>1767272.6</v>
      </c>
    </row>
    <row r="41" spans="2:46">
      <c r="B41" s="3" t="s">
        <v>20</v>
      </c>
      <c r="C41" s="13" t="s">
        <v>68</v>
      </c>
      <c r="D41" s="8">
        <v>40697</v>
      </c>
      <c r="E41" s="32">
        <v>1000000</v>
      </c>
      <c r="F41" s="32">
        <v>1000082.19</v>
      </c>
      <c r="G41" s="32">
        <v>1000082.19</v>
      </c>
      <c r="H41" s="32">
        <v>977784.59</v>
      </c>
      <c r="I41" s="32">
        <v>985241.9</v>
      </c>
      <c r="J41" s="32">
        <v>995090.16</v>
      </c>
      <c r="K41" s="32">
        <v>994809.29</v>
      </c>
      <c r="L41" s="32">
        <v>984413.39</v>
      </c>
      <c r="M41" s="32">
        <v>1008612.49</v>
      </c>
      <c r="N41" s="32">
        <v>1018939.6</v>
      </c>
      <c r="O41" s="63">
        <v>1012231.92</v>
      </c>
      <c r="P41" s="63">
        <v>1020158.04</v>
      </c>
      <c r="Q41" s="63">
        <v>1035478.17</v>
      </c>
      <c r="R41" s="63">
        <v>1030196.3</v>
      </c>
      <c r="S41" s="63">
        <v>1038066.64</v>
      </c>
      <c r="T41" s="32">
        <v>1028478.9</v>
      </c>
      <c r="U41" s="32">
        <v>1033807.54</v>
      </c>
      <c r="V41" s="32">
        <v>1036328.02</v>
      </c>
      <c r="W41" s="32">
        <v>1034391.08</v>
      </c>
      <c r="X41" s="32">
        <v>1056284.33</v>
      </c>
      <c r="Y41" s="32">
        <v>1037749.82</v>
      </c>
      <c r="Z41" s="32">
        <v>1032881.35</v>
      </c>
      <c r="AA41" s="32">
        <v>1040550.51</v>
      </c>
      <c r="AB41" s="32">
        <v>1051095.8</v>
      </c>
      <c r="AC41" s="32">
        <v>1154457.77</v>
      </c>
      <c r="AD41" s="50">
        <v>1190441.8600000001</v>
      </c>
      <c r="AE41" s="50">
        <v>1200910.28</v>
      </c>
      <c r="AF41" s="50">
        <v>1198636.92</v>
      </c>
      <c r="AG41" s="50">
        <v>1222712.1100000001</v>
      </c>
      <c r="AH41" s="50">
        <v>1237993.8600000001</v>
      </c>
      <c r="AI41" s="50">
        <v>1204406.8999999999</v>
      </c>
      <c r="AJ41" s="50">
        <v>1209395.55</v>
      </c>
      <c r="AK41" s="50">
        <v>1248159.2</v>
      </c>
      <c r="AL41" s="50">
        <v>1257374.46</v>
      </c>
      <c r="AM41" s="64">
        <v>1257581.1599999999</v>
      </c>
      <c r="AN41" s="65">
        <v>1257787.8899999999</v>
      </c>
      <c r="AO41" s="65">
        <v>1257891.27</v>
      </c>
      <c r="AP41" s="65">
        <v>1141849.6599999999</v>
      </c>
      <c r="AQ41" s="65">
        <v>1135828.06</v>
      </c>
      <c r="AR41" s="65">
        <v>1158056.46</v>
      </c>
      <c r="AS41" s="64">
        <v>1283596.72</v>
      </c>
      <c r="AT41" s="66">
        <v>1283702.22</v>
      </c>
    </row>
    <row r="42" spans="2:46">
      <c r="B42" s="3" t="s">
        <v>1</v>
      </c>
      <c r="C42" s="13" t="s">
        <v>72</v>
      </c>
      <c r="D42" s="8">
        <v>40697</v>
      </c>
      <c r="E42" s="32">
        <v>996410.48</v>
      </c>
      <c r="F42" s="32">
        <v>993018.78</v>
      </c>
      <c r="G42" s="32">
        <v>994193.78</v>
      </c>
      <c r="H42" s="32">
        <v>987745.7</v>
      </c>
      <c r="I42" s="32">
        <v>976641.28</v>
      </c>
      <c r="J42" s="32">
        <v>977325.68</v>
      </c>
      <c r="K42" s="32">
        <v>964077.22</v>
      </c>
      <c r="L42" s="32">
        <v>951668.61</v>
      </c>
      <c r="M42" s="32">
        <v>1017923.71</v>
      </c>
      <c r="N42" s="32">
        <v>984562.56</v>
      </c>
      <c r="O42" s="63">
        <v>986268.91</v>
      </c>
      <c r="P42" s="63">
        <v>982324.17</v>
      </c>
      <c r="Q42" s="63">
        <v>1010697.28</v>
      </c>
      <c r="R42" s="63">
        <v>1034583.79</v>
      </c>
      <c r="S42" s="63">
        <v>1051910.6200000001</v>
      </c>
      <c r="T42" s="32">
        <v>1031573.37</v>
      </c>
      <c r="U42" s="32">
        <v>1054133.5900000001</v>
      </c>
      <c r="V42" s="32">
        <v>1069492.94</v>
      </c>
      <c r="W42" s="32">
        <v>1065729.06</v>
      </c>
      <c r="X42" s="32">
        <v>1077067.56</v>
      </c>
      <c r="Y42" s="32">
        <v>1086482.1499999999</v>
      </c>
      <c r="Z42" s="32">
        <v>1080042.24</v>
      </c>
      <c r="AA42" s="32">
        <v>1068351.55</v>
      </c>
      <c r="AB42" s="32">
        <v>984070.17</v>
      </c>
      <c r="AC42" s="32">
        <v>964476.31</v>
      </c>
      <c r="AD42" s="50">
        <v>941722.14</v>
      </c>
      <c r="AE42" s="50">
        <v>760977.27</v>
      </c>
      <c r="AF42" s="50">
        <v>822642.13</v>
      </c>
      <c r="AG42" s="50">
        <v>760946.65</v>
      </c>
      <c r="AH42" s="50">
        <v>873437.45</v>
      </c>
      <c r="AI42" s="50">
        <v>633525.36</v>
      </c>
      <c r="AJ42" s="50">
        <v>795034.92</v>
      </c>
      <c r="AK42" s="50">
        <v>1003622.85</v>
      </c>
      <c r="AL42" s="50">
        <v>1003705.34</v>
      </c>
      <c r="AM42" s="64">
        <v>1003870.34</v>
      </c>
      <c r="AN42" s="65">
        <v>1205703.76</v>
      </c>
      <c r="AO42" s="65">
        <v>1204335.79</v>
      </c>
      <c r="AP42" s="65">
        <v>1202631.95</v>
      </c>
      <c r="AQ42" s="65">
        <v>1202357.98</v>
      </c>
      <c r="AR42" s="65">
        <v>1204855.3</v>
      </c>
      <c r="AS42" s="64">
        <v>1203392.92</v>
      </c>
      <c r="AT42" s="66">
        <v>1209904.3400000001</v>
      </c>
    </row>
    <row r="43" spans="2:46">
      <c r="B43" s="3" t="s">
        <v>86</v>
      </c>
      <c r="C43" s="14" t="s">
        <v>78</v>
      </c>
      <c r="D43" s="8">
        <v>40546</v>
      </c>
      <c r="E43" s="32">
        <v>991928.7</v>
      </c>
      <c r="F43" s="32">
        <v>988224.15</v>
      </c>
      <c r="G43" s="32">
        <v>987024.15</v>
      </c>
      <c r="H43" s="32">
        <v>929374.16</v>
      </c>
      <c r="I43" s="32">
        <v>925377.24</v>
      </c>
      <c r="J43" s="32">
        <v>936748.04</v>
      </c>
      <c r="K43" s="32">
        <v>914234.67</v>
      </c>
      <c r="L43" s="32">
        <v>904671.08</v>
      </c>
      <c r="M43" s="32">
        <v>907762.17</v>
      </c>
      <c r="N43" s="32">
        <v>970932.18</v>
      </c>
      <c r="O43" s="63">
        <v>990861.88</v>
      </c>
      <c r="P43" s="63">
        <v>1034461.21</v>
      </c>
      <c r="Q43" s="63">
        <v>1037893.93</v>
      </c>
      <c r="R43" s="63">
        <v>1111721.71</v>
      </c>
      <c r="S43" s="63">
        <v>1117247.96</v>
      </c>
      <c r="T43" s="32">
        <v>1083565.44</v>
      </c>
      <c r="U43" s="32">
        <v>1120806.33</v>
      </c>
      <c r="V43" s="32">
        <v>1108641.8799999999</v>
      </c>
      <c r="W43" s="32">
        <v>1122745.96</v>
      </c>
      <c r="X43" s="32">
        <v>1024050.59</v>
      </c>
      <c r="Y43" s="32">
        <v>946808.28</v>
      </c>
      <c r="Z43" s="32">
        <v>1101731.3700000001</v>
      </c>
      <c r="AA43" s="32">
        <v>1053188.8</v>
      </c>
      <c r="AB43" s="32">
        <v>1101174.73</v>
      </c>
      <c r="AC43" s="32">
        <v>1060091.6000000001</v>
      </c>
      <c r="AD43" s="50">
        <v>1047946.76</v>
      </c>
      <c r="AE43" s="50">
        <v>1057610.25</v>
      </c>
      <c r="AF43" s="50">
        <v>1101308.05</v>
      </c>
      <c r="AG43" s="50">
        <v>1143529.05</v>
      </c>
      <c r="AH43" s="50">
        <v>1220424.5900000001</v>
      </c>
      <c r="AI43" s="50">
        <v>1131995.33</v>
      </c>
      <c r="AJ43" s="50">
        <v>1210948.25</v>
      </c>
      <c r="AK43" s="50">
        <v>1298593.71</v>
      </c>
      <c r="AL43" s="50">
        <v>1250289.0900000001</v>
      </c>
      <c r="AM43" s="64">
        <v>1250605.3500000001</v>
      </c>
      <c r="AN43" s="65">
        <v>1188353.17</v>
      </c>
      <c r="AO43" s="65">
        <v>1254496.04</v>
      </c>
      <c r="AP43" s="65">
        <v>1285385.02</v>
      </c>
      <c r="AQ43" s="65">
        <v>1338134.67</v>
      </c>
      <c r="AR43" s="65">
        <v>1318917.8999999999</v>
      </c>
      <c r="AS43" s="64">
        <v>1386627.24</v>
      </c>
      <c r="AT43" s="66">
        <v>1374415.99</v>
      </c>
    </row>
    <row r="44" spans="2:46">
      <c r="B44" s="3" t="s">
        <v>39</v>
      </c>
      <c r="C44" s="13" t="s">
        <v>58</v>
      </c>
      <c r="D44" s="8">
        <v>40819</v>
      </c>
      <c r="E44" s="32">
        <v>1000000</v>
      </c>
      <c r="F44" s="32">
        <v>1000000</v>
      </c>
      <c r="G44" s="32">
        <v>1000000</v>
      </c>
      <c r="H44" s="33">
        <v>999990</v>
      </c>
      <c r="I44" s="32">
        <v>999434.66</v>
      </c>
      <c r="J44" s="32">
        <v>995165.71</v>
      </c>
      <c r="K44" s="32">
        <v>995400.71</v>
      </c>
      <c r="L44" s="32">
        <v>999599.12</v>
      </c>
      <c r="M44" s="32">
        <v>993423.84</v>
      </c>
      <c r="N44" s="32">
        <v>998451.36</v>
      </c>
      <c r="O44" s="63">
        <v>1002836.77</v>
      </c>
      <c r="P44" s="63">
        <v>1002192.92</v>
      </c>
      <c r="Q44" s="63">
        <v>1003042.62</v>
      </c>
      <c r="R44" s="63">
        <v>1007061.77</v>
      </c>
      <c r="S44" s="63">
        <v>1005225.18</v>
      </c>
      <c r="T44" s="32">
        <v>1004110.03</v>
      </c>
      <c r="U44" s="32">
        <v>1000897.35</v>
      </c>
      <c r="V44" s="32">
        <v>999447.79</v>
      </c>
      <c r="W44" s="32">
        <v>996450.58</v>
      </c>
      <c r="X44" s="32">
        <v>995639.09</v>
      </c>
      <c r="Y44" s="32">
        <v>993116.83</v>
      </c>
      <c r="Z44" s="32">
        <v>988002.1</v>
      </c>
      <c r="AA44" s="32">
        <v>988314.35</v>
      </c>
      <c r="AB44" s="32">
        <v>988849.32</v>
      </c>
      <c r="AC44" s="32">
        <v>990823.44</v>
      </c>
      <c r="AD44" s="50">
        <v>992074.27</v>
      </c>
      <c r="AE44" s="50">
        <v>992960.59</v>
      </c>
      <c r="AF44" s="50">
        <v>996315.52</v>
      </c>
      <c r="AG44" s="50">
        <v>996882.83</v>
      </c>
      <c r="AH44" s="50">
        <v>999704.67</v>
      </c>
      <c r="AI44" s="50">
        <v>997677.66</v>
      </c>
      <c r="AJ44" s="50">
        <v>1001137.57</v>
      </c>
      <c r="AK44" s="50">
        <v>1009899.86</v>
      </c>
      <c r="AL44" s="50">
        <v>1013852.53</v>
      </c>
      <c r="AM44" s="64">
        <v>1013868.42</v>
      </c>
      <c r="AN44" s="65">
        <v>1014083.98</v>
      </c>
      <c r="AO44" s="65">
        <v>1017556.04</v>
      </c>
      <c r="AP44" s="65">
        <v>1018431.36</v>
      </c>
      <c r="AQ44" s="65">
        <v>1022575.28</v>
      </c>
      <c r="AR44" s="65">
        <v>1024848.92</v>
      </c>
      <c r="AS44" s="64">
        <v>1026521.06</v>
      </c>
      <c r="AT44" s="66">
        <v>1026759.33</v>
      </c>
    </row>
    <row r="45" spans="2:46">
      <c r="B45" s="3" t="s">
        <v>34</v>
      </c>
      <c r="C45" s="13" t="s">
        <v>53</v>
      </c>
      <c r="D45" s="8">
        <v>40819</v>
      </c>
      <c r="E45" s="32">
        <v>1000000</v>
      </c>
      <c r="F45" s="32">
        <v>1000000</v>
      </c>
      <c r="G45" s="32">
        <v>1000000</v>
      </c>
      <c r="H45" s="33">
        <v>1000000</v>
      </c>
      <c r="I45" s="32">
        <v>1000189.91</v>
      </c>
      <c r="J45" s="32">
        <v>1000225.68</v>
      </c>
      <c r="K45" s="32">
        <v>1000050.85</v>
      </c>
      <c r="L45" s="32">
        <v>999607.57</v>
      </c>
      <c r="M45" s="32">
        <v>999821.34</v>
      </c>
      <c r="N45" s="32">
        <v>999903.52</v>
      </c>
      <c r="O45" s="63">
        <v>1000211.21</v>
      </c>
      <c r="P45" s="63">
        <v>1000242.61</v>
      </c>
      <c r="Q45" s="63">
        <v>1000542.43</v>
      </c>
      <c r="R45" s="63">
        <v>1000614.48</v>
      </c>
      <c r="S45" s="63">
        <v>1000739.04</v>
      </c>
      <c r="T45" s="32">
        <v>1000935.63</v>
      </c>
      <c r="U45" s="32">
        <v>1001017.9</v>
      </c>
      <c r="V45" s="32">
        <v>1001100.18</v>
      </c>
      <c r="W45" s="32">
        <v>1001182.46</v>
      </c>
      <c r="X45" s="32">
        <v>1001264.75</v>
      </c>
      <c r="Y45" s="32">
        <v>1001511.66</v>
      </c>
      <c r="Z45" s="32">
        <v>1001593.98</v>
      </c>
      <c r="AA45" s="32">
        <v>1001676.3</v>
      </c>
      <c r="AB45" s="32">
        <v>1001758.63</v>
      </c>
      <c r="AC45" s="32">
        <v>1001840.97</v>
      </c>
      <c r="AD45" s="50">
        <v>1002088.02</v>
      </c>
      <c r="AE45" s="50">
        <v>1002170.38</v>
      </c>
      <c r="AF45" s="50">
        <v>1002252.75</v>
      </c>
      <c r="AG45" s="50">
        <v>1002335.13</v>
      </c>
      <c r="AH45" s="50">
        <v>1002417.51</v>
      </c>
      <c r="AI45" s="50">
        <v>1002664.7</v>
      </c>
      <c r="AJ45" s="50">
        <v>1002747.11</v>
      </c>
      <c r="AK45" s="50">
        <v>1002829.53</v>
      </c>
      <c r="AL45" s="50">
        <v>1002911.95</v>
      </c>
      <c r="AM45" s="64">
        <v>1003076.82</v>
      </c>
      <c r="AN45" s="65">
        <v>1003241.71</v>
      </c>
      <c r="AO45" s="65">
        <v>1003324.17</v>
      </c>
      <c r="AP45" s="65">
        <v>1003406.64</v>
      </c>
      <c r="AQ45" s="65">
        <v>1003489.11</v>
      </c>
      <c r="AR45" s="65">
        <v>1003571.59</v>
      </c>
      <c r="AS45" s="64">
        <v>1003819.07</v>
      </c>
      <c r="AT45" s="66">
        <v>1003901.58</v>
      </c>
    </row>
    <row r="46" spans="2:46"/>
    <row r="47" spans="2:46" hidden="1"/>
    <row r="48" spans="2:46" hidden="1"/>
    <row r="49" hidden="1"/>
    <row r="50" hidden="1"/>
    <row r="51" hidden="1"/>
    <row r="52" hidden="1"/>
    <row r="53" hidden="1"/>
    <row r="54" hidden="1"/>
    <row r="55" hidden="1"/>
    <row r="56" hidden="1"/>
  </sheetData>
  <mergeCells count="1">
    <mergeCell ref="E2:AT2"/>
  </mergeCells>
  <conditionalFormatting sqref="D4:D45">
    <cfRule type="cellIs" dxfId="0" priority="1" operator="greaterThan">
      <formula>40727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Returns</vt:lpstr>
      <vt:lpstr>Value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Sodagar</dc:creator>
  <cp:lastModifiedBy>TIAGO</cp:lastModifiedBy>
  <dcterms:created xsi:type="dcterms:W3CDTF">2011-03-11T19:19:23Z</dcterms:created>
  <dcterms:modified xsi:type="dcterms:W3CDTF">2011-05-04T22:49:49Z</dcterms:modified>
</cp:coreProperties>
</file>